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Рег. чемпионат 2025-2026\РЧ РО 2026\"/>
    </mc:Choice>
  </mc:AlternateContent>
  <xr:revisionPtr revIDLastSave="0" documentId="13_ncr:1_{E17EBEB0-222E-4F0F-9BB1-30C61E1377B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36" i="1" l="1"/>
  <c r="L177" i="1"/>
  <c r="L175" i="1"/>
  <c r="L174" i="1"/>
  <c r="L173" i="1"/>
  <c r="L135" i="1"/>
  <c r="L134" i="1"/>
  <c r="L133" i="1"/>
  <c r="L132" i="1"/>
  <c r="L59" i="1"/>
  <c r="L58" i="1"/>
  <c r="L57" i="1"/>
  <c r="I6" i="1" l="1"/>
  <c r="L10" i="1"/>
  <c r="L9" i="1"/>
  <c r="L8" i="1"/>
  <c r="I130" i="1"/>
  <c r="I55" i="1"/>
  <c r="L137" i="1"/>
  <c r="L12" i="1"/>
  <c r="L11" i="1"/>
  <c r="L13" i="1"/>
  <c r="K14" i="1"/>
  <c r="L60" i="1"/>
  <c r="L178" i="1"/>
  <c r="L176" i="1"/>
  <c r="L61" i="1"/>
  <c r="L62" i="1"/>
  <c r="L14" i="1" l="1"/>
  <c r="L138" i="1"/>
  <c r="L63" i="1"/>
  <c r="I171" i="1"/>
  <c r="I206" i="1" s="1"/>
  <c r="K179" i="1" l="1"/>
  <c r="L179" i="1"/>
  <c r="K138" i="1" l="1"/>
  <c r="K63" i="1"/>
</calcChain>
</file>

<file path=xl/sharedStrings.xml><?xml version="1.0" encoding="utf-8"?>
<sst xmlns="http://schemas.openxmlformats.org/spreadsheetml/2006/main" count="649" uniqueCount="242">
  <si>
    <t>Мероприятие</t>
  </si>
  <si>
    <t>Наименование компетенции</t>
  </si>
  <si>
    <t>Геопространственные технологии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</si>
  <si>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</si>
  <si>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</si>
  <si>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</si>
  <si>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</si>
  <si>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</si>
  <si>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</si>
  <si>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</si>
  <si>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</si>
  <si>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</si>
  <si>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</si>
  <si>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Комплекс инженерно-геодезических изысканий при строительстве</t>
  </si>
  <si>
    <t>Полевые геодезические работы</t>
  </si>
  <si>
    <t xml:space="preserve">Важность </t>
  </si>
  <si>
    <t>Балл</t>
  </si>
  <si>
    <t>И</t>
  </si>
  <si>
    <t>Рабочий проект в полевом ПО создан согласно требованиям КЗ</t>
  </si>
  <si>
    <t>Да/Нет</t>
  </si>
  <si>
    <t>Импорт каталога опорных пунктов с USB-накопителя в проект выполнен корректно</t>
  </si>
  <si>
    <t>Ориентирование инструмента на каждой станции выполнено согласно КЗ</t>
  </si>
  <si>
    <t>Съемка  разбитых точек всех ростверков по плановым координатам выполнена</t>
  </si>
  <si>
    <t>Камеральные работы в программном комплексе</t>
  </si>
  <si>
    <t>Файл с результатами исполнительной съёмки ростверков скопирован с USB -носителя в папку согласно КЗ</t>
  </si>
  <si>
    <t>В офисном программном обеспечении    созданы слои согласно КЗ</t>
  </si>
  <si>
    <t>Чертёж исполнительной съёмки ростверков оформлен согласно КЗ</t>
  </si>
  <si>
    <t>Шрифт текста чертежа соответствует КЗ</t>
  </si>
  <si>
    <t>На чертеже присутствуют условные обозначения</t>
  </si>
  <si>
    <t>На чертеже присутствуют координаты и высоты геодезических пунктов, с которых производилась исполнительная съемка</t>
  </si>
  <si>
    <t>На чертеже присутствуют системы координат и высот</t>
  </si>
  <si>
    <t>На чертеже присутствуют модель и заводский номер электронного тахеометра, с которого производилась исполнительная съемка</t>
  </si>
  <si>
    <t>Штамп заполнен согласно КЗ</t>
  </si>
  <si>
    <t>Чертеж в в формате «.PDF» сохранён согласно КЗ</t>
  </si>
  <si>
    <t>Чертёж в формате «.dwg» сохранён согласно КЗ</t>
  </si>
  <si>
    <t>На рабочем пространстве программного обеспечения присутсвует чёртеж исполнительной съемки</t>
  </si>
  <si>
    <t>С</t>
  </si>
  <si>
    <t>Навыки выполнения прикладной производственной задачи</t>
  </si>
  <si>
    <t>Б</t>
  </si>
  <si>
    <t>Роботизированные технологии</t>
  </si>
  <si>
    <t>Выполнение разбивочных работ роботизированным тахеометром</t>
  </si>
  <si>
    <t>Рабочий проект экспортирован  согласно КЗ</t>
  </si>
  <si>
    <t>Проект создан согласно КЗ</t>
  </si>
  <si>
    <t>Фаил ТIМ-модели добавлен в проект</t>
  </si>
  <si>
    <t>Импорт геометрии всех стен выполнен</t>
  </si>
  <si>
    <t xml:space="preserve">В настройках отключено отображения линий </t>
  </si>
  <si>
    <t>Ориентирование станции выполнено согласно КЗ</t>
  </si>
  <si>
    <t>Разбивочным точкам присвоены идентификаторы согласно КЗ</t>
  </si>
  <si>
    <t>Установлена высота отражателя</t>
  </si>
  <si>
    <t>Все точки закреплены на местности согласно КЗ</t>
  </si>
  <si>
    <t>Все точки вынесены в натуру с контролем качества для плановых координат согласно КЗ</t>
  </si>
  <si>
    <t>Таблица сравнения результатов разбивки с проектными данными создана согласно КЗ</t>
  </si>
  <si>
    <t>Разделитель присвоен согласно КЗ</t>
  </si>
  <si>
    <t>Топографическая съемка участка местности</t>
  </si>
  <si>
    <t>В полевом ПО контроллера создан рабочий проект согласно КЗ</t>
  </si>
  <si>
    <t>Топосъемка проводилась с одной станции</t>
  </si>
  <si>
    <t>Съёмка проводилась в быстром и автоматизированном режимах</t>
  </si>
  <si>
    <t>Идентификатору пикетажа для точечных объектов присвоено имя согласно КЗ</t>
  </si>
  <si>
    <t>Идентификатору пикетажа для линейных объектов присвоено имя согласно КЗ</t>
  </si>
  <si>
    <t>Идентификатору пикетажа для площадных объектов присвоено имя  согласно КЗ</t>
  </si>
  <si>
    <t>Съемка точечных объектов выполнена согласно КЗ</t>
  </si>
  <si>
    <t>Съемка линейных объектов выполнена согласно КЗ</t>
  </si>
  <si>
    <t>Съемка площадных объектов выполнена согласно КЗ</t>
  </si>
  <si>
    <t>Высота тахеометра измерена и введена</t>
  </si>
  <si>
    <t>Топографическая съемка выполнена с использованием вехи и отражателя</t>
  </si>
  <si>
    <t>Рисовка линейных объектов присутствует</t>
  </si>
  <si>
    <t>Рисовка площадных объектов присутствует</t>
  </si>
  <si>
    <t>Навыки оформление цифрового топографического плана</t>
  </si>
  <si>
    <t xml:space="preserve">Проект топосъемки корректно импортирован в настольное ПО ТИМ КРЕДО ТОПОГРАФИЯ </t>
  </si>
  <si>
    <t>Проекту назначены свойства согласно КЗ</t>
  </si>
  <si>
    <t>Выполнено уравнивание измерений</t>
  </si>
  <si>
    <t>Сформирована ведомость"Каталог пунктов ПВО", сохранена в папке согласно КЗ</t>
  </si>
  <si>
    <t>Сформирована ведомость"Оценки точности положения пунктов", сохранена в папке согласно КЗ</t>
  </si>
  <si>
    <t>На топоплане не присутствуют избыточные данные</t>
  </si>
  <si>
    <t>Экспорт проекта измерений в План генеральный выполнен</t>
  </si>
  <si>
    <t>Набору проекту задано имя согласно КЗ</t>
  </si>
  <si>
    <t>Построение поверности на объекте выполнено</t>
  </si>
  <si>
    <t>Планшет сформирован согласно КЗ</t>
  </si>
  <si>
    <t>Чертеж в формате .PDF сохранен в папке согласно КЗ</t>
  </si>
  <si>
    <t>Набор проектов в формате .OBX  сохранен в папке согласно КЗ</t>
  </si>
  <si>
    <t>Навыки оформления цифрового топографического плана</t>
  </si>
  <si>
    <t>Работа с оборудованием</t>
  </si>
  <si>
    <t>В</t>
  </si>
  <si>
    <t>Геодезические спутниковые технологии</t>
  </si>
  <si>
    <t>Навыки выполнения разбивочных работ с помощью GNSS-оборудования</t>
  </si>
  <si>
    <t>Проект «SK_Фамилия конкурсанта» создан согласно КЗ</t>
  </si>
  <si>
    <t>Локальная система координат применена к проекту</t>
  </si>
  <si>
    <t>Рабочий проект под названием согластно КЗ создан</t>
  </si>
  <si>
    <t>RTK-соединение установлено</t>
  </si>
  <si>
    <t>Локализация конкурсной площадки методом в "2 шага" выполнена</t>
  </si>
  <si>
    <t>Параметры преобразования настроены согласно КЗ</t>
  </si>
  <si>
    <t>Новая проекция создана согласно КЗ</t>
  </si>
  <si>
    <t>Система высот выбрана согласно КЗ</t>
  </si>
  <si>
    <t>Параметры эллипсоида Красовского созданы согласно КЗ</t>
  </si>
  <si>
    <t>Скриншот результатов трансформации создан</t>
  </si>
  <si>
    <t>Остаточные ошибки результатов трасформации распределены методом согласно КЗ. Сделан скриншот.</t>
  </si>
  <si>
    <t>Импортирован каталог координат «Razbivka_Фамилия конкурсанта»</t>
  </si>
  <si>
    <t>Разбивочные точки имеют префикс «RAZB».</t>
  </si>
  <si>
    <t>Разбивочным точкам присвоены идентификаторы проектных точек, загруженных с USB-накопителя согласно КЗ</t>
  </si>
  <si>
    <t>При разбивке использовался автовыбор ближайшей точки</t>
  </si>
  <si>
    <t>Вынос в натуру точек осуществлялся согласно КЗ</t>
  </si>
  <si>
    <t>При разбивке использовался метод ориентирования "Лицом на Север"</t>
  </si>
  <si>
    <t>В конфигурации во вкладке «Схема» установлена галочка напротив строки «Увеличение интенсивности звука при приближении к точке»</t>
  </si>
  <si>
    <t>Точки вынесены в натуру с контролем качества для плановых координат согласно КЗ</t>
  </si>
  <si>
    <t>Замкнутая линия по четырём вершинам создана согласно КЗ</t>
  </si>
  <si>
    <t>Замкнутой линии присвоено идентификатор "Line"</t>
  </si>
  <si>
    <t>Замкнутой линии присвоен цвет согласно КЗ</t>
  </si>
  <si>
    <t>Разделение объекта выполнено методом согласно КЗ</t>
  </si>
  <si>
    <t>Площадь получившегося участка разделена в процентном соотношении согласно КЗ</t>
  </si>
  <si>
    <t>Скриншот схемы разделенной фигуры создан</t>
  </si>
  <si>
    <t>Скриншот результатов разделения фигуры с вычесленными значениями площадей создан</t>
  </si>
  <si>
    <t>Две точки разделяющие квадрат вынесены и закреплены на местности методом согласно КЗ</t>
  </si>
  <si>
    <t>Экспорт проекта выполнен согласно КЗ</t>
  </si>
  <si>
    <t>Г</t>
  </si>
  <si>
    <t>Наземное лазерное сканирование</t>
  </si>
  <si>
    <t>Итоговое облако точек содержит минимальное количество слепых зон</t>
  </si>
  <si>
    <t>Привязка облака точек к местной СК выполнена по маркам</t>
  </si>
  <si>
    <t>Сечение на облаке точек создано согласно требованиям КЗ</t>
  </si>
  <si>
    <t>Толщина сечения составляет значению, указанному в КЗ</t>
  </si>
  <si>
    <t>Отрисовка 2D-плана выполнена</t>
  </si>
  <si>
    <t xml:space="preserve">И </t>
  </si>
  <si>
    <t>Навыки работы с технологиями наземного лазерного сканирования</t>
  </si>
  <si>
    <t>Итого:</t>
  </si>
  <si>
    <t>Перечень профессиональных задач</t>
  </si>
  <si>
    <t>Технология выполнения геодезических работ в сферах профессиональной деятельности</t>
  </si>
  <si>
    <t>Оборудование и инструменты</t>
  </si>
  <si>
    <t>Офисное, полевое и специализированное ПО</t>
  </si>
  <si>
    <r>
      <rPr>
        <sz val="12"/>
        <color theme="1"/>
        <rFont val="Calibri"/>
        <family val="2"/>
        <charset val="204"/>
      </rPr>
      <t>Все точки закреплены на местности деревянными кольями или арматурой</t>
    </r>
  </si>
  <si>
    <t>Работа соответствует установленным требованиям</t>
  </si>
  <si>
    <t>Работа выполнена на уровне ниже установленных требований, включая отказ от выполнения задания или отсутствие результата</t>
  </si>
  <si>
    <t>Работа соответствует установленным требованиям и в определенной степени превосходит эти требованиям (малое количество ошибок)</t>
  </si>
  <si>
    <t>Идеальный/превосходный результат</t>
  </si>
  <si>
    <t>Сканирование объекта выполнено</t>
  </si>
  <si>
    <t>Плотность сканирования объекта соответствует сложности инфраструктуры конкурсной площадки</t>
  </si>
  <si>
    <t>Сшивка облаков точек между станциями установки сканера выполнено в  ПО согласно КЗ</t>
  </si>
  <si>
    <t>Плотность сканирования склада сыпучего материала соответствует его геометрии</t>
  </si>
  <si>
    <t>Вычисленная площадь конкурсной площадки указана на плане согласно требованиям КЗ</t>
  </si>
  <si>
    <t>Вычисленная площадь конкурсной площадки отличается от эталонной, не более чем на 5%</t>
  </si>
  <si>
    <t>Вычисленный объем конкурсной площадки отличается от эталонной, не более чем на 5%</t>
  </si>
  <si>
    <t xml:space="preserve">Финальный план сохранён в формате согласно КЗ в соответствующую папкуна рабочем столе ПК </t>
  </si>
  <si>
    <t>Облако точек с подложкой и складом сыпучего материала передано в ПО "ТетраВиз" в формате, соответствующем требованиям КЗ</t>
  </si>
  <si>
    <t>Навыки работы в различных специализированных ПО</t>
  </si>
  <si>
    <t>Рабочий проект на планшете создан согласно требованиям КЗ</t>
  </si>
  <si>
    <t>Volume_...</t>
  </si>
  <si>
    <t>Plan_...</t>
  </si>
  <si>
    <t>Рабочий проект в роботизированном тахеометре создан согласно требованиям КЗ</t>
  </si>
  <si>
    <t>Обратная линейно-угловая засечка</t>
  </si>
  <si>
    <t>«RAZBIVKA_Фамилия конкурсанта»</t>
  </si>
  <si>
    <t>Разбивка всех ростверков выполне согасно КЗ</t>
  </si>
  <si>
    <t>Наблюдение в поле или в ПО Leica Infinity</t>
  </si>
  <si>
    <t>Точность при выносе плановых координат всех ростверковсогласно КЗ</t>
  </si>
  <si>
    <t>Наблюдение в поле</t>
  </si>
  <si>
    <t>Съемочным точкам присвоен согласно КЗ</t>
  </si>
  <si>
    <t>Префикс "R"</t>
  </si>
  <si>
    <t>Провереяется по сохнанения в проекте</t>
  </si>
  <si>
    <t>Файлы экспортированы на USB - носитель</t>
  </si>
  <si>
    <t>Форматы *.HeXML, *.DXF" и *.TXT</t>
  </si>
  <si>
    <t>Папка «Исполнительная съемка_Фамилия конкурсанта»</t>
  </si>
  <si>
    <t>Съемочные точки (толщина линий 0,2 мм, цвет - чёрный).
Ростверки (толщина линий 0,15 мм, цвет - фиолетовый).
Осевая линия (толщина линий 0,15 мм, цвет - красный).
Размеры (толщина линий 0,09 мм, цвет - чёрный).</t>
  </si>
  <si>
    <t xml:space="preserve">Согласно «ГОСТ Р51872-2024» </t>
  </si>
  <si>
    <t>Шрифт Arial</t>
  </si>
  <si>
    <t>Название «Исполнительная съемка_Фамилия конкурсанта».
Папка  «Исполнительная съемка_Фамилия конкурсанта» на рабочем столе.</t>
  </si>
  <si>
    <t>Название «Исполнительная съемка ростверков_Фамилия конкурсанта».
Папка «Исполнительная съемка_Фамилия конкурсанта» на рабочем столе</t>
  </si>
  <si>
    <t>На рабочем пространстве программного обеспечения присутсвует оформленный чертёж согласно КЗ</t>
  </si>
  <si>
    <t>Масштабе 1:100, форма А3</t>
  </si>
  <si>
    <t xml:space="preserve">Каталог опорных пунктов импортирован в созданный рабочий проект </t>
  </si>
  <si>
    <t xml:space="preserve">Формат *.ifc </t>
  </si>
  <si>
    <t xml:space="preserve">Формат *.txt </t>
  </si>
  <si>
    <t>Один из существующих методов</t>
  </si>
  <si>
    <t>Префиксы «RT»</t>
  </si>
  <si>
    <t>Полярный метод</t>
  </si>
  <si>
    <t>Вынос в натуру точек осуществлялся одиним из существующих методов</t>
  </si>
  <si>
    <t>Режим "Трекинг"</t>
  </si>
  <si>
    <t>При разбивке выбран режим измерений согласно КЗ</t>
  </si>
  <si>
    <t>5 мм</t>
  </si>
  <si>
    <t>32 точки</t>
  </si>
  <si>
    <t>Таблица согласно Приложения</t>
  </si>
  <si>
    <t>Табулятор</t>
  </si>
  <si>
    <t>Таблица сравнения результатов разбивки сохранена на USB-накопитель</t>
  </si>
  <si>
    <t>«Topo_Фамилия конкурсанта»</t>
  </si>
  <si>
    <t xml:space="preserve">«TО1» </t>
  </si>
  <si>
    <t xml:space="preserve">«LО1» </t>
  </si>
  <si>
    <t xml:space="preserve">«PО1» </t>
  </si>
  <si>
    <t>Не менее 3 объектов</t>
  </si>
  <si>
    <t>Рабочий проект  экпортирован на USB-накопитель под именем согласно КЗ</t>
  </si>
  <si>
    <t>Масштаб  1:500.
Точность ПВО – «Теодолитный ход и микротриангуляция (3.0')».
Точность по высоте – Триг. нив. CD.</t>
  </si>
  <si>
    <t>«Модуль Б_Фамилия конкурсанта»</t>
  </si>
  <si>
    <t>«Topoplan_Фамилия конкурсанта»</t>
  </si>
  <si>
    <t>Шаблон М 500_1</t>
  </si>
  <si>
    <t>«Topoplan_Фамилия конкурсанта».
Заполнить все переменные поля планшета.</t>
  </si>
  <si>
    <t>Ориентирование выполнено с точностью до 5 мм</t>
  </si>
  <si>
    <t>Скриншот выполнен и находится в памяти тахеометра</t>
  </si>
  <si>
    <t xml:space="preserve">Скриншоты качества ориентирования </t>
  </si>
  <si>
    <t>Разбивка всех ростверков выполнена согласно КЗ</t>
  </si>
  <si>
    <t>Не менее чем с 4-х станций</t>
  </si>
  <si>
    <t>Не более 3-х метров от центра ростверка</t>
  </si>
  <si>
    <t>Скриншоты точности ориентирования каждой станции выполнен согласно КЗ</t>
  </si>
  <si>
    <t>Скриншоты выполнены с точностью до 5 мм и находятся в памяти тахеометра</t>
  </si>
  <si>
    <t>Проектные точки вынесены согластно КЗ</t>
  </si>
  <si>
    <t>Не превышает 1 см</t>
  </si>
  <si>
    <t>Скриншоты качества ориентирования выполнены согласно КЗ</t>
  </si>
  <si>
    <t>Сохранить проект</t>
  </si>
  <si>
    <t xml:space="preserve">USB-накопитель с проектом сдан ГЭ </t>
  </si>
  <si>
    <t>Проект сохранен</t>
  </si>
  <si>
    <t>USB-накопитель здан</t>
  </si>
  <si>
    <t>Импорт файла в  программное обеспечение выполнен</t>
  </si>
  <si>
    <t>Формате «*.TXT»</t>
  </si>
  <si>
    <t>Чертёж создать в пространстве Модели</t>
  </si>
  <si>
    <t>Оформлен впространстве Листа</t>
  </si>
  <si>
    <t>"Monitoring_Фамилия конкурсанта"</t>
  </si>
  <si>
    <t>Ориентироваение инструмента выполнено согласно требованиям КЗ</t>
  </si>
  <si>
    <t>Точность ориентирования роботизированного тахеометра составляет не более 3 мм</t>
  </si>
  <si>
    <t>План + высота</t>
  </si>
  <si>
    <t>Измерение группы точек выполнено не менее, чем с 3 станций установки тахеометра</t>
  </si>
  <si>
    <t>Конкурсантысамостоятельно
принимают решение о количестве
станций установки инструмента</t>
  </si>
  <si>
    <t>Съёмка отражающих марок выполнена</t>
  </si>
  <si>
    <t>В тахеометре должна быть выбрана отражающая плёнка/марка (можно проверить в поле или в настольном ПО "Leica Infinity"</t>
  </si>
  <si>
    <t>Количество приёмов соответствует требованиям КЗ</t>
  </si>
  <si>
    <t>Меняется в рамках 30% изменений</t>
  </si>
  <si>
    <t>Метод измерения группы точек соответствует требованиям КЗ</t>
  </si>
  <si>
    <t>Идентификаторы точек мониторинга присвоены согласно требованиям КЗ</t>
  </si>
  <si>
    <t>Отчёт по результатам  измерений сформирован в формате *.txt</t>
  </si>
  <si>
    <t>Отчёт по результатам измерений сформирован с использованием форматного файла *.frt</t>
  </si>
  <si>
    <t>Экспорт рабочего проекта выполнен согласно требованиям КЗ</t>
  </si>
  <si>
    <t>В папку "DBX"</t>
  </si>
  <si>
    <t>Периодический мониторинг деформаций сооружения</t>
  </si>
  <si>
    <t>Все пикеты имеют набор координат</t>
  </si>
  <si>
    <t>X, Y, H</t>
  </si>
  <si>
    <t>Ставим «Нет» при условии, что поврежденные/испорченные листы КЗ сданы ГЭ (сложенные пополам, промокшие, вне мультифорки, с деформацией листа КЗ)</t>
  </si>
  <si>
    <t>Чистота рабочего места во время и после выполнения конкурсного задания (полевые и камеральные работы)</t>
  </si>
  <si>
    <t>Например: не оставлять бутылки, салфетки, фантики, жевательные резинки и т.п.</t>
  </si>
  <si>
    <t xml:space="preserve">Саблюдение всех требований охраны труда и техники безопасности </t>
  </si>
  <si>
    <t>См. инструкцию по охране труда (Приложение 3)</t>
  </si>
  <si>
    <t>Осмысление поступающей информации в критической ситуации профессиональной направленности</t>
  </si>
  <si>
    <t>Ставим «Нет» при отсутствии профессиональной компетентности конкурсанта в сложивщейся ситуации</t>
  </si>
  <si>
    <r>
      <t>Профессиональная формулировка сложившейся проблемы при выполнении топографо-геодезических рабо</t>
    </r>
    <r>
      <rPr>
        <sz val="12"/>
        <color theme="1"/>
        <rFont val="Calibri"/>
        <family val="2"/>
      </rPr>
      <t>т до экспертов</t>
    </r>
  </si>
  <si>
    <t>Приемка бланков конкурсного задания конкурсанта в надлежащем формате</t>
  </si>
  <si>
    <t>Организация безопасности и коммуникационные навыки при выполнении работ</t>
  </si>
  <si>
    <t>Охрана труда</t>
  </si>
  <si>
    <t>Нормативно-правовая документация в геодезическом и топографическом производстве</t>
  </si>
  <si>
    <t>Менеджмент и бережливое производство</t>
  </si>
  <si>
    <t>Региональный этап чемпионата по профессиональному мастерству "Профессионалы" 2026 Красноярского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</si>
</sst>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charset val="204"/>
    </font>
    <font>
      <sz val="12"/>
      <color theme="1" tint="0.49989318521683401"/>
      <name val="Calibri"/>
      <family val="2"/>
      <charset val="204"/>
    </font>
    <font>
      <b/>
      <sz val="12"/>
      <color theme="0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sz val="10"/>
      <name val="Arial"/>
      <family val="2"/>
      <charset val="1"/>
    </font>
    <font>
      <sz val="12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charset val="204"/>
    </font>
    <font>
      <sz val="12"/>
      <color rgb="FFFF0000"/>
      <name val="Calibri"/>
      <family val="2"/>
      <charset val="204"/>
    </font>
    <font>
      <sz val="12"/>
      <color theme="1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rgb="FF666699"/>
      </patternFill>
    </fill>
    <fill>
      <patternFill patternType="solid">
        <fgColor theme="8" tint="0.79989013336588644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theme="8" tint="0.59987182226020086"/>
        <bgColor rgb="FF99CC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4" borderId="2" xfId="0" applyFill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2" fontId="7" fillId="5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shrinkToFit="1"/>
    </xf>
    <xf numFmtId="2" fontId="0" fillId="0" borderId="2" xfId="0" applyNumberForma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/>
    <xf numFmtId="0" fontId="0" fillId="6" borderId="2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2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 shrinkToFit="1"/>
    </xf>
    <xf numFmtId="0" fontId="17" fillId="0" borderId="2" xfId="0" applyFont="1" applyBorder="1" applyAlignment="1">
      <alignment horizontal="left" vertical="center" wrapText="1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shrinkToFit="1"/>
    </xf>
    <xf numFmtId="2" fontId="9" fillId="0" borderId="3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06"/>
  <sheetViews>
    <sheetView tabSelected="1" zoomScale="108" zoomScaleNormal="140" workbookViewId="0">
      <selection activeCell="E2" sqref="E2"/>
    </sheetView>
  </sheetViews>
  <sheetFormatPr defaultColWidth="11" defaultRowHeight="15.6" x14ac:dyDescent="0.3"/>
  <cols>
    <col min="1" max="1" width="6.8984375" style="1" customWidth="1"/>
    <col min="2" max="2" width="31" style="2" customWidth="1"/>
    <col min="3" max="3" width="7.8984375" style="3" customWidth="1"/>
    <col min="4" max="4" width="40.09765625" style="2" customWidth="1"/>
    <col min="5" max="5" width="10.3984375" style="3" customWidth="1"/>
    <col min="6" max="6" width="33.8984375" style="2" customWidth="1"/>
    <col min="7" max="7" width="20.59765625" style="3" customWidth="1"/>
    <col min="8" max="8" width="7.09765625" style="3" customWidth="1"/>
    <col min="9" max="9" width="8.3984375" style="23" customWidth="1"/>
    <col min="10" max="10" width="11" style="2"/>
    <col min="11" max="13" width="11" style="34"/>
    <col min="14" max="14" width="48.59765625" customWidth="1"/>
  </cols>
  <sheetData>
    <row r="2" spans="1:14" ht="46.8" x14ac:dyDescent="0.3">
      <c r="B2" s="4" t="s">
        <v>0</v>
      </c>
      <c r="D2" s="5" t="s">
        <v>241</v>
      </c>
      <c r="E2" s="6"/>
    </row>
    <row r="3" spans="1:14" x14ac:dyDescent="0.3">
      <c r="B3" s="4" t="s">
        <v>1</v>
      </c>
      <c r="D3" s="5" t="s">
        <v>2</v>
      </c>
      <c r="E3" s="6"/>
    </row>
    <row r="5" spans="1:14" s="8" customFormat="1" ht="33.75" customHeight="1" x14ac:dyDescent="0.3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31" t="s">
        <v>11</v>
      </c>
      <c r="K5" s="35"/>
      <c r="L5" s="35"/>
      <c r="M5" s="35"/>
    </row>
    <row r="6" spans="1:14" s="12" customFormat="1" ht="18" x14ac:dyDescent="0.35">
      <c r="A6" s="9" t="s">
        <v>12</v>
      </c>
      <c r="B6" s="60" t="s">
        <v>13</v>
      </c>
      <c r="C6" s="60"/>
      <c r="D6" s="60"/>
      <c r="E6" s="60"/>
      <c r="F6" s="60"/>
      <c r="G6" s="60"/>
      <c r="H6" s="60"/>
      <c r="I6" s="10">
        <f>SUM(I7:I54)</f>
        <v>30</v>
      </c>
      <c r="J6" s="11"/>
      <c r="K6" s="36"/>
      <c r="L6" s="36"/>
      <c r="M6" s="36"/>
    </row>
    <row r="7" spans="1:14" ht="46.8" x14ac:dyDescent="0.3">
      <c r="A7" s="13">
        <v>1</v>
      </c>
      <c r="B7" s="14" t="s">
        <v>237</v>
      </c>
      <c r="C7" s="13"/>
      <c r="D7" s="14"/>
      <c r="E7" s="13"/>
      <c r="F7" s="14"/>
      <c r="G7" s="13"/>
      <c r="H7" s="13"/>
      <c r="I7" s="32"/>
      <c r="K7" s="57" t="s">
        <v>15</v>
      </c>
      <c r="L7" s="53" t="s">
        <v>16</v>
      </c>
      <c r="M7" s="55" t="s">
        <v>10</v>
      </c>
      <c r="N7" s="54"/>
    </row>
    <row r="8" spans="1:14" ht="78" x14ac:dyDescent="0.3">
      <c r="A8" s="13"/>
      <c r="B8" s="14"/>
      <c r="C8" s="15" t="s">
        <v>17</v>
      </c>
      <c r="D8" s="52" t="s">
        <v>236</v>
      </c>
      <c r="E8" s="51"/>
      <c r="F8" s="14" t="s">
        <v>228</v>
      </c>
      <c r="G8" s="13" t="s">
        <v>19</v>
      </c>
      <c r="H8" s="13">
        <v>2</v>
      </c>
      <c r="I8" s="32">
        <v>0.5</v>
      </c>
      <c r="K8" s="48">
        <v>2</v>
      </c>
      <c r="L8" s="56">
        <f>I10</f>
        <v>2</v>
      </c>
      <c r="M8" s="48">
        <v>1</v>
      </c>
      <c r="N8" s="39" t="s">
        <v>238</v>
      </c>
    </row>
    <row r="9" spans="1:14" ht="46.8" x14ac:dyDescent="0.3">
      <c r="A9" s="13"/>
      <c r="B9" s="14"/>
      <c r="C9" s="15" t="s">
        <v>17</v>
      </c>
      <c r="D9" s="52" t="s">
        <v>229</v>
      </c>
      <c r="E9" s="51"/>
      <c r="F9" s="14" t="s">
        <v>230</v>
      </c>
      <c r="G9" s="13" t="s">
        <v>19</v>
      </c>
      <c r="H9" s="13">
        <v>2</v>
      </c>
      <c r="I9" s="32">
        <v>0.5</v>
      </c>
      <c r="K9" s="48">
        <v>2</v>
      </c>
      <c r="L9" s="56">
        <f>I8+I9+I11+I12</f>
        <v>2</v>
      </c>
      <c r="M9" s="48">
        <v>2</v>
      </c>
      <c r="N9" s="39" t="s">
        <v>240</v>
      </c>
    </row>
    <row r="10" spans="1:14" ht="31.2" x14ac:dyDescent="0.3">
      <c r="A10" s="13"/>
      <c r="B10" s="14"/>
      <c r="C10" s="15" t="s">
        <v>17</v>
      </c>
      <c r="D10" s="52" t="s">
        <v>231</v>
      </c>
      <c r="E10" s="51"/>
      <c r="F10" s="14" t="s">
        <v>232</v>
      </c>
      <c r="G10" s="13" t="s">
        <v>19</v>
      </c>
      <c r="H10" s="13">
        <v>1</v>
      </c>
      <c r="I10" s="32">
        <v>2</v>
      </c>
      <c r="K10" s="48">
        <v>2</v>
      </c>
      <c r="L10" s="56">
        <f>I34+I36+I37+I38+I39+I40+I41+I42</f>
        <v>2</v>
      </c>
      <c r="M10" s="48">
        <v>3</v>
      </c>
      <c r="N10" s="39" t="s">
        <v>239</v>
      </c>
    </row>
    <row r="11" spans="1:14" ht="62.4" x14ac:dyDescent="0.3">
      <c r="A11" s="13"/>
      <c r="B11" s="14"/>
      <c r="C11" s="15" t="s">
        <v>17</v>
      </c>
      <c r="D11" s="52" t="s">
        <v>233</v>
      </c>
      <c r="E11" s="13"/>
      <c r="F11" s="14" t="s">
        <v>234</v>
      </c>
      <c r="G11" s="13" t="s">
        <v>19</v>
      </c>
      <c r="H11" s="13">
        <v>2</v>
      </c>
      <c r="I11" s="32">
        <v>0.64</v>
      </c>
      <c r="K11" s="48">
        <v>9</v>
      </c>
      <c r="L11" s="56">
        <f>I16+I18+I19+I21+I26+I43+I50</f>
        <v>9</v>
      </c>
      <c r="M11" s="48">
        <v>4</v>
      </c>
      <c r="N11" s="39" t="s">
        <v>124</v>
      </c>
    </row>
    <row r="12" spans="1:14" ht="62.4" x14ac:dyDescent="0.3">
      <c r="A12" s="13"/>
      <c r="B12" s="14"/>
      <c r="C12" s="15" t="s">
        <v>17</v>
      </c>
      <c r="D12" s="14" t="s">
        <v>235</v>
      </c>
      <c r="E12" s="13"/>
      <c r="F12" s="14"/>
      <c r="G12" s="13" t="s">
        <v>19</v>
      </c>
      <c r="H12" s="13">
        <v>2</v>
      </c>
      <c r="I12" s="32">
        <v>0.36</v>
      </c>
      <c r="K12" s="48">
        <v>4</v>
      </c>
      <c r="L12" s="56">
        <f>I22+I23+I27</f>
        <v>4</v>
      </c>
      <c r="M12" s="48">
        <v>5</v>
      </c>
      <c r="N12" s="39" t="s">
        <v>125</v>
      </c>
    </row>
    <row r="13" spans="1:14" x14ac:dyDescent="0.3">
      <c r="A13" s="13">
        <v>2</v>
      </c>
      <c r="B13" s="14" t="s">
        <v>14</v>
      </c>
      <c r="C13" s="15"/>
      <c r="D13" s="14"/>
      <c r="E13" s="13"/>
      <c r="F13" s="14"/>
      <c r="G13" s="13"/>
      <c r="H13" s="13"/>
      <c r="I13" s="32"/>
      <c r="K13" s="48">
        <v>11</v>
      </c>
      <c r="L13" s="56">
        <f>I14+I15+I17+I20+I24+I25+I28+I29+I31+I32+I33+I35+I44+I45</f>
        <v>11.000000000000002</v>
      </c>
      <c r="M13" s="48">
        <v>6</v>
      </c>
      <c r="N13" s="39" t="s">
        <v>126</v>
      </c>
    </row>
    <row r="14" spans="1:14" ht="31.2" x14ac:dyDescent="0.3">
      <c r="A14" s="15"/>
      <c r="B14" s="16"/>
      <c r="C14" s="15" t="s">
        <v>17</v>
      </c>
      <c r="D14" s="17" t="s">
        <v>18</v>
      </c>
      <c r="E14" s="15"/>
      <c r="F14" s="16" t="s">
        <v>147</v>
      </c>
      <c r="G14" s="13" t="s">
        <v>19</v>
      </c>
      <c r="H14" s="15">
        <v>6</v>
      </c>
      <c r="I14" s="33">
        <v>0.65</v>
      </c>
      <c r="K14" s="58">
        <f>SUM(K8:K13)</f>
        <v>30</v>
      </c>
      <c r="L14" s="49">
        <f>SUM(L8:L13)</f>
        <v>30</v>
      </c>
      <c r="M14"/>
    </row>
    <row r="15" spans="1:14" ht="31.2" x14ac:dyDescent="0.3">
      <c r="A15" s="15"/>
      <c r="B15" s="16"/>
      <c r="C15" s="15" t="s">
        <v>17</v>
      </c>
      <c r="D15" s="17" t="s">
        <v>20</v>
      </c>
      <c r="E15" s="15"/>
      <c r="F15" s="16" t="s">
        <v>147</v>
      </c>
      <c r="G15" s="13" t="s">
        <v>19</v>
      </c>
      <c r="H15" s="15">
        <v>6</v>
      </c>
      <c r="I15" s="33">
        <v>0.87</v>
      </c>
    </row>
    <row r="16" spans="1:14" ht="31.2" x14ac:dyDescent="0.3">
      <c r="A16" s="15"/>
      <c r="B16" s="16"/>
      <c r="C16" s="15" t="s">
        <v>17</v>
      </c>
      <c r="D16" s="17" t="s">
        <v>21</v>
      </c>
      <c r="E16" s="15"/>
      <c r="F16" s="17" t="s">
        <v>190</v>
      </c>
      <c r="G16" s="13" t="s">
        <v>19</v>
      </c>
      <c r="H16" s="15">
        <v>4</v>
      </c>
      <c r="I16" s="33">
        <v>1.1200000000000001</v>
      </c>
    </row>
    <row r="17" spans="1:9" ht="31.2" x14ac:dyDescent="0.3">
      <c r="A17" s="15"/>
      <c r="B17" s="16"/>
      <c r="C17" s="15" t="s">
        <v>17</v>
      </c>
      <c r="D17" s="17" t="s">
        <v>192</v>
      </c>
      <c r="E17" s="15"/>
      <c r="F17" s="17" t="s">
        <v>191</v>
      </c>
      <c r="G17" s="13" t="s">
        <v>19</v>
      </c>
      <c r="H17" s="15">
        <v>6</v>
      </c>
      <c r="I17" s="33">
        <v>0.85</v>
      </c>
    </row>
    <row r="18" spans="1:9" ht="31.2" x14ac:dyDescent="0.3">
      <c r="A18" s="15"/>
      <c r="B18" s="16"/>
      <c r="C18" s="15" t="s">
        <v>17</v>
      </c>
      <c r="D18" s="17" t="s">
        <v>148</v>
      </c>
      <c r="E18" s="15"/>
      <c r="F18" s="17" t="s">
        <v>194</v>
      </c>
      <c r="G18" s="13" t="s">
        <v>19</v>
      </c>
      <c r="H18" s="15">
        <v>4</v>
      </c>
      <c r="I18" s="33">
        <v>1.5</v>
      </c>
    </row>
    <row r="19" spans="1:9" ht="31.2" x14ac:dyDescent="0.3">
      <c r="A19" s="15"/>
      <c r="B19" s="16"/>
      <c r="C19" s="15" t="s">
        <v>17</v>
      </c>
      <c r="D19" s="17" t="s">
        <v>193</v>
      </c>
      <c r="E19" s="15"/>
      <c r="F19" s="17" t="s">
        <v>195</v>
      </c>
      <c r="G19" s="13" t="s">
        <v>19</v>
      </c>
      <c r="H19" s="15">
        <v>4</v>
      </c>
      <c r="I19" s="33">
        <v>1.53</v>
      </c>
    </row>
    <row r="20" spans="1:9" ht="46.8" x14ac:dyDescent="0.3">
      <c r="A20" s="15"/>
      <c r="B20" s="16"/>
      <c r="C20" s="15" t="s">
        <v>17</v>
      </c>
      <c r="D20" s="41" t="s">
        <v>196</v>
      </c>
      <c r="E20" s="42"/>
      <c r="F20" s="41" t="s">
        <v>197</v>
      </c>
      <c r="G20" s="13" t="s">
        <v>19</v>
      </c>
      <c r="H20" s="15">
        <v>6</v>
      </c>
      <c r="I20" s="33">
        <v>1.41</v>
      </c>
    </row>
    <row r="21" spans="1:9" ht="31.2" x14ac:dyDescent="0.3">
      <c r="A21" s="15"/>
      <c r="B21" s="16"/>
      <c r="C21" s="15" t="s">
        <v>17</v>
      </c>
      <c r="D21" s="17" t="s">
        <v>198</v>
      </c>
      <c r="E21" s="15"/>
      <c r="F21" s="17" t="s">
        <v>149</v>
      </c>
      <c r="G21" s="13" t="s">
        <v>19</v>
      </c>
      <c r="H21" s="15">
        <v>4</v>
      </c>
      <c r="I21" s="33">
        <v>1.3</v>
      </c>
    </row>
    <row r="22" spans="1:9" ht="31.2" x14ac:dyDescent="0.3">
      <c r="A22" s="15"/>
      <c r="B22" s="16"/>
      <c r="C22" s="15" t="s">
        <v>17</v>
      </c>
      <c r="D22" s="17" t="s">
        <v>150</v>
      </c>
      <c r="E22" s="15"/>
      <c r="F22" s="16" t="s">
        <v>199</v>
      </c>
      <c r="G22" s="13" t="s">
        <v>19</v>
      </c>
      <c r="H22" s="15">
        <v>5</v>
      </c>
      <c r="I22" s="33">
        <v>1.96</v>
      </c>
    </row>
    <row r="23" spans="1:9" ht="31.2" x14ac:dyDescent="0.3">
      <c r="A23" s="15"/>
      <c r="B23" s="16"/>
      <c r="C23" s="15" t="s">
        <v>17</v>
      </c>
      <c r="D23" s="17" t="s">
        <v>127</v>
      </c>
      <c r="E23" s="15"/>
      <c r="F23" s="16" t="s">
        <v>151</v>
      </c>
      <c r="G23" s="13" t="s">
        <v>19</v>
      </c>
      <c r="H23" s="15">
        <v>5</v>
      </c>
      <c r="I23" s="33">
        <v>1.04</v>
      </c>
    </row>
    <row r="24" spans="1:9" x14ac:dyDescent="0.3">
      <c r="A24" s="15"/>
      <c r="B24" s="16"/>
      <c r="C24" s="15" t="s">
        <v>17</v>
      </c>
      <c r="D24" s="17" t="s">
        <v>152</v>
      </c>
      <c r="E24" s="15"/>
      <c r="F24" s="16" t="s">
        <v>153</v>
      </c>
      <c r="G24" s="13" t="s">
        <v>19</v>
      </c>
      <c r="H24" s="15">
        <v>6</v>
      </c>
      <c r="I24" s="33">
        <v>0.44</v>
      </c>
    </row>
    <row r="25" spans="1:9" ht="31.2" x14ac:dyDescent="0.3">
      <c r="A25" s="15"/>
      <c r="B25" s="16"/>
      <c r="C25" s="15" t="s">
        <v>17</v>
      </c>
      <c r="D25" s="17" t="s">
        <v>200</v>
      </c>
      <c r="E25" s="15"/>
      <c r="F25" s="17" t="s">
        <v>191</v>
      </c>
      <c r="G25" s="13" t="s">
        <v>19</v>
      </c>
      <c r="H25" s="15">
        <v>6</v>
      </c>
      <c r="I25" s="33">
        <v>0.45</v>
      </c>
    </row>
    <row r="26" spans="1:9" ht="31.2" x14ac:dyDescent="0.3">
      <c r="A26" s="15"/>
      <c r="B26" s="16"/>
      <c r="C26" s="15" t="s">
        <v>17</v>
      </c>
      <c r="D26" s="17" t="s">
        <v>22</v>
      </c>
      <c r="E26" s="15"/>
      <c r="F26" s="17" t="s">
        <v>154</v>
      </c>
      <c r="G26" s="13" t="s">
        <v>19</v>
      </c>
      <c r="H26" s="15">
        <v>4</v>
      </c>
      <c r="I26" s="33">
        <v>1.44</v>
      </c>
    </row>
    <row r="27" spans="1:9" x14ac:dyDescent="0.3">
      <c r="A27" s="15"/>
      <c r="B27" s="16"/>
      <c r="C27" s="15" t="s">
        <v>17</v>
      </c>
      <c r="D27" s="17" t="s">
        <v>155</v>
      </c>
      <c r="E27" s="15"/>
      <c r="F27" s="16" t="s">
        <v>156</v>
      </c>
      <c r="G27" s="13" t="s">
        <v>19</v>
      </c>
      <c r="H27" s="15">
        <v>5</v>
      </c>
      <c r="I27" s="33">
        <v>1</v>
      </c>
    </row>
    <row r="28" spans="1:9" x14ac:dyDescent="0.3">
      <c r="A28" s="15"/>
      <c r="B28" s="16"/>
      <c r="C28" s="15" t="s">
        <v>17</v>
      </c>
      <c r="D28" s="17" t="s">
        <v>201</v>
      </c>
      <c r="E28" s="15"/>
      <c r="F28" s="16" t="s">
        <v>203</v>
      </c>
      <c r="G28" s="13" t="s">
        <v>19</v>
      </c>
      <c r="H28" s="15">
        <v>6</v>
      </c>
      <c r="I28" s="33">
        <v>0.57999999999999996</v>
      </c>
    </row>
    <row r="29" spans="1:9" x14ac:dyDescent="0.3">
      <c r="A29" s="15"/>
      <c r="B29" s="16"/>
      <c r="C29" s="15" t="s">
        <v>17</v>
      </c>
      <c r="D29" s="17" t="s">
        <v>202</v>
      </c>
      <c r="E29" s="15"/>
      <c r="F29" s="16" t="s">
        <v>204</v>
      </c>
      <c r="G29" s="13" t="s">
        <v>19</v>
      </c>
      <c r="H29" s="15">
        <v>6</v>
      </c>
      <c r="I29" s="33">
        <v>0.56999999999999995</v>
      </c>
    </row>
    <row r="30" spans="1:9" ht="31.2" x14ac:dyDescent="0.3">
      <c r="A30" s="15">
        <v>3</v>
      </c>
      <c r="B30" s="17" t="s">
        <v>23</v>
      </c>
      <c r="C30" s="15"/>
      <c r="D30" s="18"/>
      <c r="E30" s="15"/>
      <c r="F30" s="16"/>
      <c r="G30" s="13"/>
      <c r="H30" s="15"/>
      <c r="I30" s="33"/>
    </row>
    <row r="31" spans="1:9" ht="46.8" x14ac:dyDescent="0.3">
      <c r="A31" s="19"/>
      <c r="B31" s="20"/>
      <c r="C31" s="15" t="s">
        <v>17</v>
      </c>
      <c r="D31" s="21" t="s">
        <v>24</v>
      </c>
      <c r="E31" s="15"/>
      <c r="F31" s="21" t="s">
        <v>157</v>
      </c>
      <c r="G31" s="13" t="s">
        <v>19</v>
      </c>
      <c r="H31" s="15">
        <v>6</v>
      </c>
      <c r="I31" s="33">
        <v>0.45</v>
      </c>
    </row>
    <row r="32" spans="1:9" ht="124.8" x14ac:dyDescent="0.3">
      <c r="A32" s="15"/>
      <c r="B32" s="16"/>
      <c r="C32" s="15" t="s">
        <v>17</v>
      </c>
      <c r="D32" s="21" t="s">
        <v>25</v>
      </c>
      <c r="E32" s="15"/>
      <c r="F32" s="17" t="s">
        <v>158</v>
      </c>
      <c r="G32" s="13" t="s">
        <v>19</v>
      </c>
      <c r="H32" s="15">
        <v>6</v>
      </c>
      <c r="I32" s="33">
        <v>0.75</v>
      </c>
    </row>
    <row r="33" spans="1:9" ht="31.2" x14ac:dyDescent="0.3">
      <c r="A33" s="15"/>
      <c r="B33" s="16"/>
      <c r="C33" s="15" t="s">
        <v>17</v>
      </c>
      <c r="D33" s="21" t="s">
        <v>205</v>
      </c>
      <c r="E33" s="15"/>
      <c r="F33" s="16" t="s">
        <v>206</v>
      </c>
      <c r="G33" s="13" t="s">
        <v>19</v>
      </c>
      <c r="H33" s="15">
        <v>6</v>
      </c>
      <c r="I33" s="33">
        <v>0.25</v>
      </c>
    </row>
    <row r="34" spans="1:9" ht="31.2" x14ac:dyDescent="0.3">
      <c r="A34" s="15"/>
      <c r="B34" s="16"/>
      <c r="C34" s="15" t="s">
        <v>17</v>
      </c>
      <c r="D34" s="21" t="s">
        <v>26</v>
      </c>
      <c r="E34" s="15"/>
      <c r="F34" s="16" t="s">
        <v>159</v>
      </c>
      <c r="G34" s="13" t="s">
        <v>19</v>
      </c>
      <c r="H34" s="15">
        <v>3</v>
      </c>
      <c r="I34" s="33">
        <v>0.23</v>
      </c>
    </row>
    <row r="35" spans="1:9" x14ac:dyDescent="0.3">
      <c r="A35" s="15"/>
      <c r="B35" s="16"/>
      <c r="C35" s="15" t="s">
        <v>17</v>
      </c>
      <c r="D35" s="21" t="s">
        <v>207</v>
      </c>
      <c r="E35" s="15"/>
      <c r="F35" s="16" t="s">
        <v>208</v>
      </c>
      <c r="G35" s="13" t="s">
        <v>19</v>
      </c>
      <c r="H35" s="15">
        <v>6</v>
      </c>
      <c r="I35" s="33">
        <v>0.93</v>
      </c>
    </row>
    <row r="36" spans="1:9" x14ac:dyDescent="0.3">
      <c r="A36" s="15"/>
      <c r="B36" s="16"/>
      <c r="C36" s="15" t="s">
        <v>17</v>
      </c>
      <c r="D36" s="21" t="s">
        <v>27</v>
      </c>
      <c r="E36" s="15"/>
      <c r="F36" s="16" t="s">
        <v>160</v>
      </c>
      <c r="G36" s="13" t="s">
        <v>19</v>
      </c>
      <c r="H36" s="15">
        <v>3</v>
      </c>
      <c r="I36" s="33">
        <v>0.25</v>
      </c>
    </row>
    <row r="37" spans="1:9" ht="31.2" x14ac:dyDescent="0.3">
      <c r="A37" s="15"/>
      <c r="B37" s="16"/>
      <c r="C37" s="15" t="s">
        <v>17</v>
      </c>
      <c r="D37" s="21" t="s">
        <v>28</v>
      </c>
      <c r="E37" s="15"/>
      <c r="F37" s="16"/>
      <c r="G37" s="13" t="s">
        <v>19</v>
      </c>
      <c r="H37" s="15">
        <v>3</v>
      </c>
      <c r="I37" s="33">
        <v>0.18</v>
      </c>
    </row>
    <row r="38" spans="1:9" ht="46.8" x14ac:dyDescent="0.3">
      <c r="A38" s="15"/>
      <c r="B38" s="16"/>
      <c r="C38" s="15" t="s">
        <v>17</v>
      </c>
      <c r="D38" s="21" t="s">
        <v>29</v>
      </c>
      <c r="E38" s="15"/>
      <c r="F38" s="16"/>
      <c r="G38" s="13" t="s">
        <v>19</v>
      </c>
      <c r="H38" s="15">
        <v>3</v>
      </c>
      <c r="I38" s="33">
        <v>0.23</v>
      </c>
    </row>
    <row r="39" spans="1:9" ht="31.2" x14ac:dyDescent="0.3">
      <c r="A39" s="15"/>
      <c r="B39" s="16"/>
      <c r="C39" s="15" t="s">
        <v>17</v>
      </c>
      <c r="D39" s="21" t="s">
        <v>30</v>
      </c>
      <c r="E39" s="15"/>
      <c r="F39" s="16"/>
      <c r="G39" s="13" t="s">
        <v>19</v>
      </c>
      <c r="H39" s="15">
        <v>3</v>
      </c>
      <c r="I39" s="33">
        <v>0.26</v>
      </c>
    </row>
    <row r="40" spans="1:9" ht="62.4" x14ac:dyDescent="0.3">
      <c r="A40" s="15"/>
      <c r="B40" s="16"/>
      <c r="C40" s="15" t="s">
        <v>17</v>
      </c>
      <c r="D40" s="21" t="s">
        <v>31</v>
      </c>
      <c r="E40" s="15"/>
      <c r="F40" s="16"/>
      <c r="G40" s="13" t="s">
        <v>19</v>
      </c>
      <c r="H40" s="15">
        <v>3</v>
      </c>
      <c r="I40" s="33">
        <v>0.26</v>
      </c>
    </row>
    <row r="41" spans="1:9" x14ac:dyDescent="0.3">
      <c r="A41" s="15"/>
      <c r="B41" s="16"/>
      <c r="C41" s="15" t="s">
        <v>17</v>
      </c>
      <c r="D41" s="21" t="s">
        <v>32</v>
      </c>
      <c r="E41" s="15"/>
      <c r="F41" s="16" t="s">
        <v>159</v>
      </c>
      <c r="G41" s="13" t="s">
        <v>19</v>
      </c>
      <c r="H41" s="15">
        <v>3</v>
      </c>
      <c r="I41" s="33">
        <v>0.25</v>
      </c>
    </row>
    <row r="42" spans="1:9" ht="78" x14ac:dyDescent="0.3">
      <c r="A42" s="15"/>
      <c r="B42" s="16"/>
      <c r="C42" s="15" t="s">
        <v>17</v>
      </c>
      <c r="D42" s="21" t="s">
        <v>33</v>
      </c>
      <c r="E42" s="15"/>
      <c r="F42" s="21" t="s">
        <v>161</v>
      </c>
      <c r="G42" s="13" t="s">
        <v>19</v>
      </c>
      <c r="H42" s="15">
        <v>3</v>
      </c>
      <c r="I42" s="33">
        <v>0.34</v>
      </c>
    </row>
    <row r="43" spans="1:9" ht="78" x14ac:dyDescent="0.3">
      <c r="A43" s="15"/>
      <c r="B43" s="16"/>
      <c r="C43" s="15" t="s">
        <v>17</v>
      </c>
      <c r="D43" s="21" t="s">
        <v>34</v>
      </c>
      <c r="E43" s="15"/>
      <c r="F43" s="21" t="s">
        <v>162</v>
      </c>
      <c r="G43" s="13" t="s">
        <v>19</v>
      </c>
      <c r="H43" s="15">
        <v>4</v>
      </c>
      <c r="I43" s="33">
        <v>1.1100000000000001</v>
      </c>
    </row>
    <row r="44" spans="1:9" ht="46.8" x14ac:dyDescent="0.3">
      <c r="A44" s="15"/>
      <c r="B44" s="16"/>
      <c r="C44" s="15" t="s">
        <v>17</v>
      </c>
      <c r="D44" s="21" t="s">
        <v>35</v>
      </c>
      <c r="E44" s="15"/>
      <c r="F44" s="16" t="s">
        <v>164</v>
      </c>
      <c r="G44" s="13" t="s">
        <v>19</v>
      </c>
      <c r="H44" s="15">
        <v>6</v>
      </c>
      <c r="I44" s="33">
        <v>0.9</v>
      </c>
    </row>
    <row r="45" spans="1:9" ht="46.8" x14ac:dyDescent="0.3">
      <c r="A45" s="15"/>
      <c r="B45" s="16"/>
      <c r="C45" s="15" t="s">
        <v>36</v>
      </c>
      <c r="D45" s="21" t="s">
        <v>163</v>
      </c>
      <c r="E45" s="15"/>
      <c r="G45" s="13"/>
      <c r="H45" s="15">
        <v>6</v>
      </c>
      <c r="I45" s="33">
        <v>1.9</v>
      </c>
    </row>
    <row r="46" spans="1:9" ht="62.4" x14ac:dyDescent="0.3">
      <c r="A46" s="15"/>
      <c r="B46" s="16"/>
      <c r="C46" s="15"/>
      <c r="D46" s="18"/>
      <c r="E46" s="15">
        <v>0</v>
      </c>
      <c r="F46" s="17" t="s">
        <v>129</v>
      </c>
      <c r="G46" s="15"/>
      <c r="H46" s="15"/>
      <c r="I46" s="33"/>
    </row>
    <row r="47" spans="1:9" ht="31.2" x14ac:dyDescent="0.3">
      <c r="A47" s="15"/>
      <c r="B47" s="16"/>
      <c r="C47" s="15"/>
      <c r="D47" s="16"/>
      <c r="E47" s="15">
        <v>1</v>
      </c>
      <c r="F47" s="17" t="s">
        <v>128</v>
      </c>
      <c r="G47" s="15"/>
      <c r="H47" s="15"/>
      <c r="I47" s="33"/>
    </row>
    <row r="48" spans="1:9" ht="78" x14ac:dyDescent="0.3">
      <c r="A48" s="15"/>
      <c r="B48" s="16"/>
      <c r="C48" s="15"/>
      <c r="D48" s="16"/>
      <c r="E48" s="15">
        <v>2</v>
      </c>
      <c r="F48" s="17" t="s">
        <v>130</v>
      </c>
      <c r="G48" s="15"/>
      <c r="H48" s="15"/>
      <c r="I48" s="33"/>
    </row>
    <row r="49" spans="1:14" x14ac:dyDescent="0.3">
      <c r="A49" s="15"/>
      <c r="B49" s="16"/>
      <c r="C49" s="15"/>
      <c r="D49" s="16"/>
      <c r="E49" s="15">
        <v>3</v>
      </c>
      <c r="F49" s="17" t="s">
        <v>131</v>
      </c>
      <c r="G49" s="15"/>
      <c r="H49" s="15"/>
      <c r="I49" s="33"/>
    </row>
    <row r="50" spans="1:14" ht="31.2" x14ac:dyDescent="0.3">
      <c r="A50" s="15"/>
      <c r="B50" s="16"/>
      <c r="C50" s="15" t="s">
        <v>36</v>
      </c>
      <c r="D50" s="17" t="s">
        <v>37</v>
      </c>
      <c r="E50" s="15"/>
      <c r="F50" s="16"/>
      <c r="G50" s="15"/>
      <c r="H50" s="15">
        <v>4</v>
      </c>
      <c r="I50" s="33">
        <v>1</v>
      </c>
    </row>
    <row r="51" spans="1:14" ht="62.4" x14ac:dyDescent="0.3">
      <c r="A51" s="15"/>
      <c r="B51" s="16"/>
      <c r="C51" s="15"/>
      <c r="D51" s="16"/>
      <c r="E51" s="15">
        <v>0</v>
      </c>
      <c r="F51" s="17" t="s">
        <v>129</v>
      </c>
      <c r="G51" s="15"/>
      <c r="H51" s="15"/>
      <c r="I51" s="33"/>
    </row>
    <row r="52" spans="1:14" ht="31.2" x14ac:dyDescent="0.3">
      <c r="A52" s="15"/>
      <c r="B52" s="16"/>
      <c r="C52" s="15"/>
      <c r="D52" s="16"/>
      <c r="E52" s="15">
        <v>1</v>
      </c>
      <c r="F52" s="17" t="s">
        <v>128</v>
      </c>
      <c r="G52" s="15"/>
      <c r="H52" s="15"/>
      <c r="I52" s="33"/>
    </row>
    <row r="53" spans="1:14" ht="78" x14ac:dyDescent="0.3">
      <c r="A53" s="15"/>
      <c r="B53" s="16"/>
      <c r="C53" s="15"/>
      <c r="D53" s="16"/>
      <c r="E53" s="15">
        <v>2</v>
      </c>
      <c r="F53" s="17" t="s">
        <v>130</v>
      </c>
      <c r="G53" s="15"/>
      <c r="H53" s="15"/>
      <c r="I53" s="33"/>
    </row>
    <row r="54" spans="1:14" x14ac:dyDescent="0.3">
      <c r="A54" s="15"/>
      <c r="B54" s="16"/>
      <c r="C54" s="15"/>
      <c r="D54" s="16"/>
      <c r="E54" s="15">
        <v>3</v>
      </c>
      <c r="F54" s="17" t="s">
        <v>131</v>
      </c>
      <c r="G54" s="15"/>
      <c r="H54" s="15"/>
      <c r="I54" s="33"/>
    </row>
    <row r="55" spans="1:14" ht="18" x14ac:dyDescent="0.3">
      <c r="A55" s="9" t="s">
        <v>38</v>
      </c>
      <c r="B55" s="61" t="s">
        <v>39</v>
      </c>
      <c r="C55" s="61"/>
      <c r="D55" s="61"/>
      <c r="E55" s="61"/>
      <c r="F55" s="61"/>
      <c r="G55" s="61"/>
      <c r="H55" s="61"/>
      <c r="I55" s="10">
        <f>SUM(I56:I129)</f>
        <v>33</v>
      </c>
    </row>
    <row r="56" spans="1:14" ht="46.8" x14ac:dyDescent="0.3">
      <c r="A56" s="15">
        <v>1</v>
      </c>
      <c r="B56" s="14" t="s">
        <v>237</v>
      </c>
      <c r="C56" s="15"/>
      <c r="D56" s="16"/>
      <c r="E56" s="15"/>
      <c r="F56" s="16"/>
      <c r="G56" s="15"/>
      <c r="H56" s="15"/>
      <c r="I56" s="33"/>
      <c r="K56" s="57" t="s">
        <v>15</v>
      </c>
      <c r="L56" s="53" t="s">
        <v>16</v>
      </c>
      <c r="M56" s="53" t="s">
        <v>10</v>
      </c>
      <c r="N56" s="48"/>
    </row>
    <row r="57" spans="1:14" ht="78" x14ac:dyDescent="0.3">
      <c r="A57" s="13"/>
      <c r="B57" s="14"/>
      <c r="C57" s="15" t="s">
        <v>17</v>
      </c>
      <c r="D57" s="52" t="s">
        <v>236</v>
      </c>
      <c r="E57" s="51"/>
      <c r="F57" s="14" t="s">
        <v>228</v>
      </c>
      <c r="G57" s="13" t="s">
        <v>19</v>
      </c>
      <c r="H57" s="13">
        <v>2</v>
      </c>
      <c r="I57" s="32">
        <v>0.2</v>
      </c>
      <c r="K57" s="48">
        <v>1</v>
      </c>
      <c r="L57" s="56">
        <f>I59</f>
        <v>1</v>
      </c>
      <c r="M57" s="48">
        <v>1</v>
      </c>
      <c r="N57" s="39" t="s">
        <v>238</v>
      </c>
    </row>
    <row r="58" spans="1:14" ht="46.8" x14ac:dyDescent="0.3">
      <c r="A58" s="15"/>
      <c r="B58" s="17"/>
      <c r="C58" s="15" t="s">
        <v>17</v>
      </c>
      <c r="D58" s="52" t="s">
        <v>229</v>
      </c>
      <c r="E58" s="51"/>
      <c r="F58" s="14" t="s">
        <v>230</v>
      </c>
      <c r="G58" s="13" t="s">
        <v>19</v>
      </c>
      <c r="H58" s="13">
        <v>2</v>
      </c>
      <c r="I58" s="32">
        <v>0.2</v>
      </c>
      <c r="K58" s="48">
        <v>1</v>
      </c>
      <c r="L58" s="56">
        <f>I57+I58+I60+I61</f>
        <v>1</v>
      </c>
      <c r="M58" s="48">
        <v>2</v>
      </c>
      <c r="N58" s="39" t="s">
        <v>240</v>
      </c>
    </row>
    <row r="59" spans="1:14" ht="31.2" x14ac:dyDescent="0.3">
      <c r="A59" s="15"/>
      <c r="B59" s="16"/>
      <c r="C59" s="15" t="s">
        <v>17</v>
      </c>
      <c r="D59" s="52" t="s">
        <v>231</v>
      </c>
      <c r="E59" s="51"/>
      <c r="F59" s="14" t="s">
        <v>232</v>
      </c>
      <c r="G59" s="13" t="s">
        <v>19</v>
      </c>
      <c r="H59" s="13">
        <v>1</v>
      </c>
      <c r="I59" s="32">
        <v>1</v>
      </c>
      <c r="K59" s="48">
        <v>5</v>
      </c>
      <c r="L59" s="56">
        <f>I98+I99+I100+I120</f>
        <v>5</v>
      </c>
      <c r="M59" s="48">
        <v>3</v>
      </c>
      <c r="N59" s="39" t="s">
        <v>239</v>
      </c>
    </row>
    <row r="60" spans="1:14" ht="62.4" x14ac:dyDescent="0.3">
      <c r="A60" s="15"/>
      <c r="B60" s="16"/>
      <c r="C60" s="15" t="s">
        <v>17</v>
      </c>
      <c r="D60" s="52" t="s">
        <v>233</v>
      </c>
      <c r="E60" s="13"/>
      <c r="F60" s="14" t="s">
        <v>234</v>
      </c>
      <c r="G60" s="13" t="s">
        <v>19</v>
      </c>
      <c r="H60" s="13">
        <v>2</v>
      </c>
      <c r="I60" s="32">
        <v>0.28999999999999998</v>
      </c>
      <c r="K60" s="48">
        <v>9</v>
      </c>
      <c r="L60" s="56">
        <f>I69+I71+I74+I75+I81+I82+I83+I93+I94+I102</f>
        <v>8.9999999999999982</v>
      </c>
      <c r="M60" s="48">
        <v>4</v>
      </c>
      <c r="N60" s="39" t="s">
        <v>124</v>
      </c>
    </row>
    <row r="61" spans="1:14" ht="62.4" x14ac:dyDescent="0.3">
      <c r="A61" s="15"/>
      <c r="B61" s="16"/>
      <c r="C61" s="15" t="s">
        <v>17</v>
      </c>
      <c r="D61" s="14" t="s">
        <v>235</v>
      </c>
      <c r="E61" s="13"/>
      <c r="F61" s="14"/>
      <c r="G61" s="13" t="s">
        <v>19</v>
      </c>
      <c r="H61" s="13">
        <v>2</v>
      </c>
      <c r="I61" s="32">
        <v>0.31</v>
      </c>
      <c r="K61" s="48">
        <v>5</v>
      </c>
      <c r="L61" s="56">
        <f>I72+I73+I78+I84+I85+I101+I103+I106+I125</f>
        <v>5.0000000000000009</v>
      </c>
      <c r="M61" s="48">
        <v>5</v>
      </c>
      <c r="N61" s="39" t="s">
        <v>125</v>
      </c>
    </row>
    <row r="62" spans="1:14" ht="31.2" x14ac:dyDescent="0.3">
      <c r="A62" s="15">
        <v>2</v>
      </c>
      <c r="B62" s="17" t="s">
        <v>40</v>
      </c>
      <c r="C62" s="15"/>
      <c r="D62" s="14"/>
      <c r="E62" s="13"/>
      <c r="F62" s="14"/>
      <c r="G62" s="13"/>
      <c r="H62" s="13"/>
      <c r="I62" s="32"/>
      <c r="K62" s="48">
        <v>12</v>
      </c>
      <c r="L62" s="56">
        <f>I63+I64+I65+I66+I67+I68+I70+I76+I77+I80+I86+I87+I88+I89+I90+I92+I95+I96+I97+I104+I105+I108+I109+I110+I111+I112+I113+I114+I115+I116+I117+I118+I119</f>
        <v>11.999999999999998</v>
      </c>
      <c r="M62" s="48">
        <v>6</v>
      </c>
      <c r="N62" s="39" t="s">
        <v>126</v>
      </c>
    </row>
    <row r="63" spans="1:14" x14ac:dyDescent="0.3">
      <c r="A63" s="15"/>
      <c r="B63" s="16"/>
      <c r="C63" s="15" t="s">
        <v>17</v>
      </c>
      <c r="D63" s="17" t="s">
        <v>41</v>
      </c>
      <c r="E63" s="15"/>
      <c r="F63" s="16" t="s">
        <v>166</v>
      </c>
      <c r="G63" s="13" t="s">
        <v>19</v>
      </c>
      <c r="H63" s="15">
        <v>6</v>
      </c>
      <c r="I63" s="22">
        <v>0.41</v>
      </c>
      <c r="K63" s="58">
        <f>SUM(K57:K62)</f>
        <v>33</v>
      </c>
      <c r="L63" s="49">
        <f>SUM(L57:L62)</f>
        <v>33</v>
      </c>
    </row>
    <row r="64" spans="1:14" x14ac:dyDescent="0.3">
      <c r="A64" s="15"/>
      <c r="B64" s="16"/>
      <c r="C64" s="15" t="s">
        <v>17</v>
      </c>
      <c r="D64" s="17" t="s">
        <v>42</v>
      </c>
      <c r="E64" s="15"/>
      <c r="F64" s="16" t="s">
        <v>166</v>
      </c>
      <c r="G64" s="13" t="s">
        <v>19</v>
      </c>
      <c r="H64" s="15">
        <v>6</v>
      </c>
      <c r="I64" s="22">
        <v>0.4</v>
      </c>
    </row>
    <row r="65" spans="1:9" ht="31.2" x14ac:dyDescent="0.3">
      <c r="A65" s="15"/>
      <c r="B65" s="16"/>
      <c r="C65" s="15" t="s">
        <v>17</v>
      </c>
      <c r="D65" s="17" t="s">
        <v>165</v>
      </c>
      <c r="E65" s="15"/>
      <c r="F65" s="16" t="s">
        <v>167</v>
      </c>
      <c r="G65" s="13" t="s">
        <v>19</v>
      </c>
      <c r="H65" s="15">
        <v>6</v>
      </c>
      <c r="I65" s="22">
        <v>0.49</v>
      </c>
    </row>
    <row r="66" spans="1:9" x14ac:dyDescent="0.3">
      <c r="A66" s="15"/>
      <c r="B66" s="16"/>
      <c r="C66" s="15" t="s">
        <v>17</v>
      </c>
      <c r="D66" s="17" t="s">
        <v>43</v>
      </c>
      <c r="E66" s="15"/>
      <c r="F66" s="16"/>
      <c r="G66" s="13" t="s">
        <v>19</v>
      </c>
      <c r="H66" s="15">
        <v>6</v>
      </c>
      <c r="I66" s="22">
        <v>0.3</v>
      </c>
    </row>
    <row r="67" spans="1:9" x14ac:dyDescent="0.3">
      <c r="A67" s="15"/>
      <c r="B67" s="16"/>
      <c r="C67" s="15" t="s">
        <v>17</v>
      </c>
      <c r="D67" s="17" t="s">
        <v>44</v>
      </c>
      <c r="E67" s="15"/>
      <c r="F67" s="16"/>
      <c r="G67" s="13" t="s">
        <v>19</v>
      </c>
      <c r="H67" s="15">
        <v>6</v>
      </c>
      <c r="I67" s="22">
        <v>0.3</v>
      </c>
    </row>
    <row r="68" spans="1:9" ht="31.2" x14ac:dyDescent="0.3">
      <c r="A68" s="15"/>
      <c r="B68" s="16"/>
      <c r="C68" s="15" t="s">
        <v>17</v>
      </c>
      <c r="D68" s="17" t="s">
        <v>45</v>
      </c>
      <c r="E68" s="15"/>
      <c r="F68" s="16"/>
      <c r="G68" s="13" t="s">
        <v>19</v>
      </c>
      <c r="H68" s="15">
        <v>6</v>
      </c>
      <c r="I68" s="22">
        <v>0.3</v>
      </c>
    </row>
    <row r="69" spans="1:9" ht="31.2" x14ac:dyDescent="0.3">
      <c r="A69" s="15"/>
      <c r="B69" s="16"/>
      <c r="C69" s="15" t="s">
        <v>17</v>
      </c>
      <c r="D69" s="17" t="s">
        <v>46</v>
      </c>
      <c r="E69" s="15"/>
      <c r="F69" s="16" t="s">
        <v>168</v>
      </c>
      <c r="G69" s="13" t="s">
        <v>19</v>
      </c>
      <c r="H69" s="15">
        <v>4</v>
      </c>
      <c r="I69" s="22">
        <v>0.9</v>
      </c>
    </row>
    <row r="70" spans="1:9" ht="31.2" x14ac:dyDescent="0.3">
      <c r="A70" s="15"/>
      <c r="B70" s="16"/>
      <c r="C70" s="15" t="s">
        <v>17</v>
      </c>
      <c r="D70" s="17" t="s">
        <v>47</v>
      </c>
      <c r="E70" s="15"/>
      <c r="F70" s="16" t="s">
        <v>169</v>
      </c>
      <c r="G70" s="13" t="s">
        <v>19</v>
      </c>
      <c r="H70" s="15">
        <v>6</v>
      </c>
      <c r="I70" s="22">
        <v>1.1000000000000001</v>
      </c>
    </row>
    <row r="71" spans="1:9" ht="31.2" x14ac:dyDescent="0.3">
      <c r="A71" s="15"/>
      <c r="B71" s="16"/>
      <c r="C71" s="15" t="s">
        <v>17</v>
      </c>
      <c r="D71" s="17" t="s">
        <v>171</v>
      </c>
      <c r="E71" s="15"/>
      <c r="F71" s="16" t="s">
        <v>170</v>
      </c>
      <c r="G71" s="13" t="s">
        <v>19</v>
      </c>
      <c r="H71" s="15">
        <v>4</v>
      </c>
      <c r="I71" s="22">
        <v>1.21</v>
      </c>
    </row>
    <row r="72" spans="1:9" ht="31.2" x14ac:dyDescent="0.3">
      <c r="A72" s="15"/>
      <c r="B72" s="16"/>
      <c r="C72" s="15" t="s">
        <v>17</v>
      </c>
      <c r="D72" s="17" t="s">
        <v>173</v>
      </c>
      <c r="E72" s="15"/>
      <c r="F72" s="16" t="s">
        <v>172</v>
      </c>
      <c r="G72" s="13" t="s">
        <v>19</v>
      </c>
      <c r="H72" s="15">
        <v>5</v>
      </c>
      <c r="I72" s="22">
        <v>0.9</v>
      </c>
    </row>
    <row r="73" spans="1:9" x14ac:dyDescent="0.3">
      <c r="A73" s="15"/>
      <c r="B73" s="16"/>
      <c r="C73" s="15" t="s">
        <v>17</v>
      </c>
      <c r="D73" s="17" t="s">
        <v>48</v>
      </c>
      <c r="E73" s="15"/>
      <c r="F73" s="16"/>
      <c r="G73" s="13" t="s">
        <v>19</v>
      </c>
      <c r="H73" s="15">
        <v>5</v>
      </c>
      <c r="I73" s="22">
        <v>0.97</v>
      </c>
    </row>
    <row r="74" spans="1:9" ht="31.2" x14ac:dyDescent="0.3">
      <c r="A74" s="15"/>
      <c r="B74" s="16"/>
      <c r="C74" s="15" t="s">
        <v>17</v>
      </c>
      <c r="D74" s="17" t="s">
        <v>49</v>
      </c>
      <c r="E74" s="15"/>
      <c r="F74" s="2" t="s">
        <v>175</v>
      </c>
      <c r="G74" s="13" t="s">
        <v>19</v>
      </c>
      <c r="H74" s="15">
        <v>4</v>
      </c>
      <c r="I74" s="22">
        <v>0.6</v>
      </c>
    </row>
    <row r="75" spans="1:9" ht="46.8" x14ac:dyDescent="0.3">
      <c r="A75" s="15"/>
      <c r="B75" s="16"/>
      <c r="C75" s="15" t="s">
        <v>17</v>
      </c>
      <c r="D75" s="17" t="s">
        <v>50</v>
      </c>
      <c r="E75" s="15"/>
      <c r="F75" s="16" t="s">
        <v>174</v>
      </c>
      <c r="G75" s="13" t="s">
        <v>19</v>
      </c>
      <c r="H75" s="15">
        <v>4</v>
      </c>
      <c r="I75" s="22">
        <v>1.31</v>
      </c>
    </row>
    <row r="76" spans="1:9" ht="31.2" x14ac:dyDescent="0.3">
      <c r="A76" s="15"/>
      <c r="B76" s="16"/>
      <c r="C76" s="15" t="s">
        <v>17</v>
      </c>
      <c r="D76" s="17" t="s">
        <v>51</v>
      </c>
      <c r="E76" s="15"/>
      <c r="F76" s="16" t="s">
        <v>176</v>
      </c>
      <c r="G76" s="13" t="s">
        <v>19</v>
      </c>
      <c r="H76" s="15">
        <v>6</v>
      </c>
      <c r="I76" s="22">
        <v>0.76</v>
      </c>
    </row>
    <row r="77" spans="1:9" x14ac:dyDescent="0.3">
      <c r="A77" s="15"/>
      <c r="B77" s="16"/>
      <c r="C77" s="15" t="s">
        <v>17</v>
      </c>
      <c r="D77" s="17" t="s">
        <v>52</v>
      </c>
      <c r="E77" s="15"/>
      <c r="F77" s="16" t="s">
        <v>177</v>
      </c>
      <c r="G77" s="13" t="s">
        <v>19</v>
      </c>
      <c r="H77" s="15">
        <v>6</v>
      </c>
      <c r="I77" s="22">
        <v>0.96</v>
      </c>
    </row>
    <row r="78" spans="1:9" ht="31.2" x14ac:dyDescent="0.3">
      <c r="A78" s="15"/>
      <c r="B78" s="16"/>
      <c r="C78" s="15" t="s">
        <v>17</v>
      </c>
      <c r="D78" s="17" t="s">
        <v>178</v>
      </c>
      <c r="E78" s="15"/>
      <c r="F78" s="16" t="s">
        <v>167</v>
      </c>
      <c r="G78" s="13" t="s">
        <v>19</v>
      </c>
      <c r="H78" s="15">
        <v>5</v>
      </c>
      <c r="I78" s="22">
        <v>0.95</v>
      </c>
    </row>
    <row r="79" spans="1:9" ht="31.2" x14ac:dyDescent="0.3">
      <c r="A79" s="15">
        <v>3</v>
      </c>
      <c r="B79" s="17" t="s">
        <v>225</v>
      </c>
      <c r="C79" s="15"/>
      <c r="D79" s="16"/>
      <c r="E79" s="15"/>
      <c r="F79" s="16"/>
      <c r="G79" s="15"/>
      <c r="H79" s="15"/>
      <c r="I79" s="22"/>
    </row>
    <row r="80" spans="1:9" ht="46.8" x14ac:dyDescent="0.3">
      <c r="A80" s="15"/>
      <c r="B80" s="16"/>
      <c r="C80" s="43" t="s">
        <v>17</v>
      </c>
      <c r="D80" s="44" t="s">
        <v>145</v>
      </c>
      <c r="E80" s="45"/>
      <c r="F80" s="44" t="s">
        <v>209</v>
      </c>
      <c r="G80" s="43" t="s">
        <v>19</v>
      </c>
      <c r="H80" s="43">
        <v>6</v>
      </c>
      <c r="I80" s="46">
        <v>0.28999999999999998</v>
      </c>
    </row>
    <row r="81" spans="1:9" ht="31.2" x14ac:dyDescent="0.3">
      <c r="A81" s="15"/>
      <c r="B81" s="16"/>
      <c r="C81" s="43" t="s">
        <v>17</v>
      </c>
      <c r="D81" s="44" t="s">
        <v>210</v>
      </c>
      <c r="E81" s="45"/>
      <c r="F81" s="44" t="s">
        <v>146</v>
      </c>
      <c r="G81" s="43" t="s">
        <v>19</v>
      </c>
      <c r="H81" s="43">
        <v>4</v>
      </c>
      <c r="I81" s="46">
        <v>0.93</v>
      </c>
    </row>
    <row r="82" spans="1:9" ht="46.8" x14ac:dyDescent="0.3">
      <c r="A82" s="15"/>
      <c r="B82" s="16"/>
      <c r="C82" s="43" t="s">
        <v>17</v>
      </c>
      <c r="D82" s="44" t="s">
        <v>211</v>
      </c>
      <c r="E82" s="45"/>
      <c r="F82" s="44" t="s">
        <v>212</v>
      </c>
      <c r="G82" s="43" t="s">
        <v>19</v>
      </c>
      <c r="H82" s="43">
        <v>4</v>
      </c>
      <c r="I82" s="46">
        <v>0.89</v>
      </c>
    </row>
    <row r="83" spans="1:9" ht="46.8" x14ac:dyDescent="0.3">
      <c r="A83" s="15"/>
      <c r="B83" s="16"/>
      <c r="C83" s="43" t="s">
        <v>17</v>
      </c>
      <c r="D83" s="47" t="s">
        <v>213</v>
      </c>
      <c r="E83" s="45"/>
      <c r="F83" s="44" t="s">
        <v>214</v>
      </c>
      <c r="G83" s="43" t="s">
        <v>19</v>
      </c>
      <c r="H83" s="43">
        <v>4</v>
      </c>
      <c r="I83" s="46">
        <v>0.89</v>
      </c>
    </row>
    <row r="84" spans="1:9" ht="62.4" x14ac:dyDescent="0.3">
      <c r="A84" s="15"/>
      <c r="B84" s="16"/>
      <c r="C84" s="43" t="s">
        <v>17</v>
      </c>
      <c r="D84" s="44" t="s">
        <v>215</v>
      </c>
      <c r="E84" s="45"/>
      <c r="F84" s="44" t="s">
        <v>216</v>
      </c>
      <c r="G84" s="43" t="s">
        <v>19</v>
      </c>
      <c r="H84" s="43">
        <v>5</v>
      </c>
      <c r="I84" s="46">
        <v>0.56000000000000005</v>
      </c>
    </row>
    <row r="85" spans="1:9" ht="31.2" x14ac:dyDescent="0.3">
      <c r="A85" s="15"/>
      <c r="B85" s="16"/>
      <c r="C85" s="43" t="s">
        <v>17</v>
      </c>
      <c r="D85" s="44" t="s">
        <v>217</v>
      </c>
      <c r="E85" s="45"/>
      <c r="F85" s="44" t="s">
        <v>218</v>
      </c>
      <c r="G85" s="43" t="s">
        <v>19</v>
      </c>
      <c r="H85" s="43">
        <v>5</v>
      </c>
      <c r="I85" s="46">
        <v>0.31</v>
      </c>
    </row>
    <row r="86" spans="1:9" ht="31.2" x14ac:dyDescent="0.3">
      <c r="A86" s="15"/>
      <c r="B86" s="16"/>
      <c r="C86" s="43" t="s">
        <v>17</v>
      </c>
      <c r="D86" s="44" t="s">
        <v>219</v>
      </c>
      <c r="E86" s="45"/>
      <c r="F86" s="44" t="s">
        <v>218</v>
      </c>
      <c r="G86" s="43" t="s">
        <v>19</v>
      </c>
      <c r="H86" s="43">
        <v>6</v>
      </c>
      <c r="I86" s="46">
        <v>0.79</v>
      </c>
    </row>
    <row r="87" spans="1:9" ht="31.2" x14ac:dyDescent="0.3">
      <c r="A87" s="15"/>
      <c r="B87" s="16"/>
      <c r="C87" s="43" t="s">
        <v>17</v>
      </c>
      <c r="D87" s="44" t="s">
        <v>220</v>
      </c>
      <c r="E87" s="45"/>
      <c r="F87" s="44" t="s">
        <v>218</v>
      </c>
      <c r="G87" s="43" t="s">
        <v>19</v>
      </c>
      <c r="H87" s="43">
        <v>6</v>
      </c>
      <c r="I87" s="46">
        <v>0.42</v>
      </c>
    </row>
    <row r="88" spans="1:9" ht="31.2" x14ac:dyDescent="0.3">
      <c r="A88" s="15"/>
      <c r="B88" s="16"/>
      <c r="C88" s="43" t="s">
        <v>17</v>
      </c>
      <c r="D88" s="44" t="s">
        <v>221</v>
      </c>
      <c r="E88" s="45"/>
      <c r="F88" s="44"/>
      <c r="G88" s="43" t="s">
        <v>19</v>
      </c>
      <c r="H88" s="43">
        <v>6</v>
      </c>
      <c r="I88" s="46">
        <v>0.09</v>
      </c>
    </row>
    <row r="89" spans="1:9" ht="46.8" x14ac:dyDescent="0.3">
      <c r="A89" s="15"/>
      <c r="B89" s="16"/>
      <c r="C89" s="43" t="s">
        <v>17</v>
      </c>
      <c r="D89" s="44" t="s">
        <v>222</v>
      </c>
      <c r="E89" s="45"/>
      <c r="F89" s="44"/>
      <c r="G89" s="43" t="s">
        <v>19</v>
      </c>
      <c r="H89" s="43">
        <v>6</v>
      </c>
      <c r="I89" s="46">
        <v>0.11</v>
      </c>
    </row>
    <row r="90" spans="1:9" ht="31.2" x14ac:dyDescent="0.3">
      <c r="A90" s="15"/>
      <c r="B90" s="16"/>
      <c r="C90" s="43" t="s">
        <v>17</v>
      </c>
      <c r="D90" s="44" t="s">
        <v>223</v>
      </c>
      <c r="E90" s="45"/>
      <c r="F90" s="44" t="s">
        <v>224</v>
      </c>
      <c r="G90" s="43" t="s">
        <v>19</v>
      </c>
      <c r="H90" s="43">
        <v>6</v>
      </c>
      <c r="I90" s="46">
        <v>0.1</v>
      </c>
    </row>
    <row r="91" spans="1:9" ht="31.2" x14ac:dyDescent="0.3">
      <c r="A91" s="15">
        <v>4</v>
      </c>
      <c r="B91" s="17" t="s">
        <v>53</v>
      </c>
      <c r="C91" s="15"/>
      <c r="D91" s="16"/>
      <c r="E91" s="15"/>
      <c r="F91" s="16"/>
      <c r="G91" s="15"/>
      <c r="H91" s="15"/>
      <c r="I91" s="22"/>
    </row>
    <row r="92" spans="1:9" ht="31.2" x14ac:dyDescent="0.3">
      <c r="A92" s="15"/>
      <c r="B92" s="16"/>
      <c r="C92" s="15" t="s">
        <v>17</v>
      </c>
      <c r="D92" s="17" t="s">
        <v>54</v>
      </c>
      <c r="E92" s="15"/>
      <c r="F92" s="16" t="s">
        <v>179</v>
      </c>
      <c r="G92" s="13" t="s">
        <v>19</v>
      </c>
      <c r="H92" s="15">
        <v>6</v>
      </c>
      <c r="I92" s="22">
        <v>0.3</v>
      </c>
    </row>
    <row r="93" spans="1:9" x14ac:dyDescent="0.3">
      <c r="A93" s="15"/>
      <c r="B93" s="16"/>
      <c r="C93" s="15" t="s">
        <v>17</v>
      </c>
      <c r="D93" s="17" t="s">
        <v>55</v>
      </c>
      <c r="E93" s="15"/>
      <c r="F93" s="16"/>
      <c r="G93" s="13" t="s">
        <v>19</v>
      </c>
      <c r="H93" s="15">
        <v>4</v>
      </c>
      <c r="I93" s="22">
        <v>0.64</v>
      </c>
    </row>
    <row r="94" spans="1:9" ht="31.2" x14ac:dyDescent="0.3">
      <c r="A94" s="15"/>
      <c r="B94" s="16"/>
      <c r="C94" s="15" t="s">
        <v>17</v>
      </c>
      <c r="D94" s="17" t="s">
        <v>56</v>
      </c>
      <c r="E94" s="15"/>
      <c r="F94" s="16"/>
      <c r="G94" s="13" t="s">
        <v>19</v>
      </c>
      <c r="H94" s="15">
        <v>4</v>
      </c>
      <c r="I94" s="22">
        <v>1</v>
      </c>
    </row>
    <row r="95" spans="1:9" ht="31.2" x14ac:dyDescent="0.3">
      <c r="A95" s="15"/>
      <c r="B95" s="16"/>
      <c r="C95" s="15" t="s">
        <v>17</v>
      </c>
      <c r="D95" s="17" t="s">
        <v>57</v>
      </c>
      <c r="E95" s="15"/>
      <c r="F95" s="16" t="s">
        <v>180</v>
      </c>
      <c r="G95" s="13" t="s">
        <v>19</v>
      </c>
      <c r="H95" s="15">
        <v>6</v>
      </c>
      <c r="I95" s="22">
        <v>0.26</v>
      </c>
    </row>
    <row r="96" spans="1:9" ht="31.2" x14ac:dyDescent="0.3">
      <c r="A96" s="15"/>
      <c r="B96" s="16"/>
      <c r="C96" s="15" t="s">
        <v>17</v>
      </c>
      <c r="D96" s="17" t="s">
        <v>58</v>
      </c>
      <c r="E96" s="15"/>
      <c r="F96" s="16" t="s">
        <v>181</v>
      </c>
      <c r="G96" s="13" t="s">
        <v>19</v>
      </c>
      <c r="H96" s="15">
        <v>6</v>
      </c>
      <c r="I96" s="22">
        <v>0.28000000000000003</v>
      </c>
    </row>
    <row r="97" spans="1:9" ht="31.2" x14ac:dyDescent="0.3">
      <c r="A97" s="15"/>
      <c r="B97" s="16"/>
      <c r="C97" s="15" t="s">
        <v>17</v>
      </c>
      <c r="D97" s="17" t="s">
        <v>59</v>
      </c>
      <c r="E97" s="15"/>
      <c r="F97" s="16" t="s">
        <v>182</v>
      </c>
      <c r="G97" s="13" t="s">
        <v>19</v>
      </c>
      <c r="H97" s="15">
        <v>6</v>
      </c>
      <c r="I97" s="22">
        <v>0.18</v>
      </c>
    </row>
    <row r="98" spans="1:9" ht="31.2" x14ac:dyDescent="0.3">
      <c r="A98" s="15"/>
      <c r="B98" s="16"/>
      <c r="C98" s="15" t="s">
        <v>17</v>
      </c>
      <c r="D98" s="17" t="s">
        <v>60</v>
      </c>
      <c r="E98" s="15"/>
      <c r="F98" s="16" t="s">
        <v>183</v>
      </c>
      <c r="G98" s="13" t="s">
        <v>19</v>
      </c>
      <c r="H98" s="15">
        <v>3</v>
      </c>
      <c r="I98" s="22">
        <v>1.25</v>
      </c>
    </row>
    <row r="99" spans="1:9" ht="31.2" x14ac:dyDescent="0.3">
      <c r="A99" s="15"/>
      <c r="B99" s="16"/>
      <c r="C99" s="15" t="s">
        <v>17</v>
      </c>
      <c r="D99" s="17" t="s">
        <v>61</v>
      </c>
      <c r="E99" s="15"/>
      <c r="F99" s="16" t="s">
        <v>183</v>
      </c>
      <c r="G99" s="13" t="s">
        <v>19</v>
      </c>
      <c r="H99" s="15">
        <v>3</v>
      </c>
      <c r="I99" s="22">
        <v>1.3</v>
      </c>
    </row>
    <row r="100" spans="1:9" ht="31.2" x14ac:dyDescent="0.3">
      <c r="A100" s="15"/>
      <c r="B100" s="16"/>
      <c r="C100" s="15" t="s">
        <v>17</v>
      </c>
      <c r="D100" s="17" t="s">
        <v>62</v>
      </c>
      <c r="E100" s="15"/>
      <c r="F100" s="16" t="s">
        <v>183</v>
      </c>
      <c r="G100" s="13" t="s">
        <v>19</v>
      </c>
      <c r="H100" s="15">
        <v>3</v>
      </c>
      <c r="I100" s="22">
        <v>1.25</v>
      </c>
    </row>
    <row r="101" spans="1:9" x14ac:dyDescent="0.3">
      <c r="A101" s="15"/>
      <c r="B101" s="16"/>
      <c r="C101" s="15" t="s">
        <v>17</v>
      </c>
      <c r="D101" s="17" t="s">
        <v>63</v>
      </c>
      <c r="E101" s="15"/>
      <c r="F101" s="16"/>
      <c r="G101" s="13" t="s">
        <v>19</v>
      </c>
      <c r="H101" s="15">
        <v>5</v>
      </c>
      <c r="I101" s="22">
        <v>0.32</v>
      </c>
    </row>
    <row r="102" spans="1:9" x14ac:dyDescent="0.3">
      <c r="A102" s="15"/>
      <c r="B102" s="16"/>
      <c r="C102" s="15" t="s">
        <v>17</v>
      </c>
      <c r="D102" s="17" t="s">
        <v>226</v>
      </c>
      <c r="E102" s="15"/>
      <c r="F102" s="16" t="s">
        <v>227</v>
      </c>
      <c r="G102" s="13" t="s">
        <v>19</v>
      </c>
      <c r="H102" s="15">
        <v>4</v>
      </c>
      <c r="I102" s="22">
        <v>0.63</v>
      </c>
    </row>
    <row r="103" spans="1:9" ht="31.2" x14ac:dyDescent="0.3">
      <c r="A103" s="15"/>
      <c r="B103" s="16"/>
      <c r="C103" s="15" t="s">
        <v>17</v>
      </c>
      <c r="D103" s="17" t="s">
        <v>64</v>
      </c>
      <c r="E103" s="15"/>
      <c r="F103" s="16" t="s">
        <v>183</v>
      </c>
      <c r="G103" s="13" t="s">
        <v>19</v>
      </c>
      <c r="H103" s="15">
        <v>5</v>
      </c>
      <c r="I103" s="22">
        <v>0.25</v>
      </c>
    </row>
    <row r="104" spans="1:9" x14ac:dyDescent="0.3">
      <c r="A104" s="15"/>
      <c r="B104" s="16"/>
      <c r="C104" s="15" t="s">
        <v>17</v>
      </c>
      <c r="D104" s="17" t="s">
        <v>65</v>
      </c>
      <c r="E104" s="15"/>
      <c r="F104" s="16" t="s">
        <v>183</v>
      </c>
      <c r="G104" s="13" t="s">
        <v>19</v>
      </c>
      <c r="H104" s="15">
        <v>6</v>
      </c>
      <c r="I104" s="22">
        <v>0.2</v>
      </c>
    </row>
    <row r="105" spans="1:9" x14ac:dyDescent="0.3">
      <c r="A105" s="15"/>
      <c r="B105" s="16"/>
      <c r="C105" s="15" t="s">
        <v>17</v>
      </c>
      <c r="D105" s="17" t="s">
        <v>66</v>
      </c>
      <c r="E105" s="15"/>
      <c r="F105" s="16" t="s">
        <v>183</v>
      </c>
      <c r="G105" s="13" t="s">
        <v>19</v>
      </c>
      <c r="H105" s="15">
        <v>6</v>
      </c>
      <c r="I105" s="22">
        <v>0.28999999999999998</v>
      </c>
    </row>
    <row r="106" spans="1:9" ht="31.2" x14ac:dyDescent="0.3">
      <c r="A106" s="15"/>
      <c r="B106" s="16"/>
      <c r="C106" s="15" t="s">
        <v>17</v>
      </c>
      <c r="D106" s="17" t="s">
        <v>184</v>
      </c>
      <c r="E106" s="15"/>
      <c r="F106" s="16" t="s">
        <v>179</v>
      </c>
      <c r="G106" s="13" t="s">
        <v>19</v>
      </c>
      <c r="H106" s="15">
        <v>5</v>
      </c>
      <c r="I106" s="22">
        <v>0.34</v>
      </c>
    </row>
    <row r="107" spans="1:9" ht="31.2" x14ac:dyDescent="0.3">
      <c r="A107" s="15">
        <v>5</v>
      </c>
      <c r="B107" s="17" t="s">
        <v>67</v>
      </c>
      <c r="C107" s="15"/>
      <c r="D107" s="16"/>
      <c r="E107" s="15"/>
      <c r="F107" s="16"/>
      <c r="G107" s="15"/>
      <c r="H107" s="15"/>
      <c r="I107" s="22"/>
    </row>
    <row r="108" spans="1:9" ht="46.8" x14ac:dyDescent="0.3">
      <c r="A108" s="15"/>
      <c r="B108" s="16"/>
      <c r="C108" s="15" t="s">
        <v>17</v>
      </c>
      <c r="D108" s="24" t="s">
        <v>68</v>
      </c>
      <c r="E108" s="15"/>
      <c r="F108" s="16"/>
      <c r="G108" s="13" t="s">
        <v>19</v>
      </c>
      <c r="H108" s="15">
        <v>6</v>
      </c>
      <c r="I108" s="22">
        <v>0.16</v>
      </c>
    </row>
    <row r="109" spans="1:9" ht="62.4" x14ac:dyDescent="0.3">
      <c r="A109" s="15"/>
      <c r="B109" s="16"/>
      <c r="C109" s="15" t="s">
        <v>17</v>
      </c>
      <c r="D109" s="17" t="s">
        <v>69</v>
      </c>
      <c r="E109" s="15"/>
      <c r="F109" s="17" t="s">
        <v>185</v>
      </c>
      <c r="G109" s="13" t="s">
        <v>19</v>
      </c>
      <c r="H109" s="15">
        <v>6</v>
      </c>
      <c r="I109" s="22">
        <v>0.18</v>
      </c>
    </row>
    <row r="110" spans="1:9" x14ac:dyDescent="0.3">
      <c r="A110" s="15"/>
      <c r="B110" s="16"/>
      <c r="C110" s="15" t="s">
        <v>17</v>
      </c>
      <c r="D110" s="17" t="s">
        <v>70</v>
      </c>
      <c r="E110" s="15"/>
      <c r="F110" s="16"/>
      <c r="G110" s="13" t="s">
        <v>19</v>
      </c>
      <c r="H110" s="15">
        <v>6</v>
      </c>
      <c r="I110" s="22">
        <v>0.25</v>
      </c>
    </row>
    <row r="111" spans="1:9" ht="31.2" x14ac:dyDescent="0.3">
      <c r="A111" s="15"/>
      <c r="B111" s="16"/>
      <c r="C111" s="15" t="s">
        <v>17</v>
      </c>
      <c r="D111" s="24" t="s">
        <v>71</v>
      </c>
      <c r="E111" s="15"/>
      <c r="F111" s="16" t="s">
        <v>186</v>
      </c>
      <c r="G111" s="13" t="s">
        <v>19</v>
      </c>
      <c r="H111" s="15">
        <v>6</v>
      </c>
      <c r="I111" s="22">
        <v>0.14000000000000001</v>
      </c>
    </row>
    <row r="112" spans="1:9" ht="46.8" x14ac:dyDescent="0.3">
      <c r="A112" s="15"/>
      <c r="B112" s="16"/>
      <c r="C112" s="15" t="s">
        <v>17</v>
      </c>
      <c r="D112" s="24" t="s">
        <v>72</v>
      </c>
      <c r="E112" s="15"/>
      <c r="F112" s="16"/>
      <c r="G112" s="13" t="s">
        <v>19</v>
      </c>
      <c r="H112" s="15">
        <v>6</v>
      </c>
      <c r="I112" s="22">
        <v>0.55000000000000004</v>
      </c>
    </row>
    <row r="113" spans="1:9" ht="31.2" x14ac:dyDescent="0.3">
      <c r="A113" s="15"/>
      <c r="B113" s="16"/>
      <c r="C113" s="15" t="s">
        <v>17</v>
      </c>
      <c r="D113" s="5" t="s">
        <v>73</v>
      </c>
      <c r="E113" s="15"/>
      <c r="F113" s="16"/>
      <c r="G113" s="13" t="s">
        <v>19</v>
      </c>
      <c r="H113" s="15">
        <v>6</v>
      </c>
      <c r="I113" s="22">
        <v>0.25</v>
      </c>
    </row>
    <row r="114" spans="1:9" ht="31.2" x14ac:dyDescent="0.3">
      <c r="A114" s="15"/>
      <c r="B114" s="16"/>
      <c r="C114" s="15" t="s">
        <v>17</v>
      </c>
      <c r="D114" s="17" t="s">
        <v>74</v>
      </c>
      <c r="E114" s="15"/>
      <c r="F114" s="16"/>
      <c r="G114" s="13" t="s">
        <v>19</v>
      </c>
      <c r="H114" s="15">
        <v>6</v>
      </c>
      <c r="I114" s="22">
        <v>0.25</v>
      </c>
    </row>
    <row r="115" spans="1:9" ht="46.8" x14ac:dyDescent="0.3">
      <c r="A115" s="15"/>
      <c r="B115" s="16"/>
      <c r="C115" s="15" t="s">
        <v>17</v>
      </c>
      <c r="D115" s="17" t="s">
        <v>75</v>
      </c>
      <c r="E115" s="15"/>
      <c r="F115" s="17" t="s">
        <v>189</v>
      </c>
      <c r="G115" s="13" t="s">
        <v>19</v>
      </c>
      <c r="H115" s="15">
        <v>6</v>
      </c>
      <c r="I115" s="22">
        <v>0.24</v>
      </c>
    </row>
    <row r="116" spans="1:9" ht="31.2" x14ac:dyDescent="0.3">
      <c r="A116" s="15"/>
      <c r="B116" s="16"/>
      <c r="C116" s="15" t="s">
        <v>17</v>
      </c>
      <c r="D116" s="17" t="s">
        <v>76</v>
      </c>
      <c r="E116" s="15"/>
      <c r="F116" s="16"/>
      <c r="G116" s="13" t="s">
        <v>19</v>
      </c>
      <c r="H116" s="15">
        <v>6</v>
      </c>
      <c r="I116" s="22">
        <v>0.35</v>
      </c>
    </row>
    <row r="117" spans="1:9" x14ac:dyDescent="0.3">
      <c r="A117" s="15"/>
      <c r="B117" s="16"/>
      <c r="C117" s="15" t="s">
        <v>17</v>
      </c>
      <c r="D117" s="17" t="s">
        <v>77</v>
      </c>
      <c r="E117" s="15"/>
      <c r="F117" s="16" t="s">
        <v>188</v>
      </c>
      <c r="G117" s="13" t="s">
        <v>19</v>
      </c>
      <c r="H117" s="15">
        <v>6</v>
      </c>
      <c r="I117" s="22">
        <v>0.5</v>
      </c>
    </row>
    <row r="118" spans="1:9" ht="31.2" x14ac:dyDescent="0.3">
      <c r="A118" s="15"/>
      <c r="B118" s="16"/>
      <c r="C118" s="15" t="s">
        <v>17</v>
      </c>
      <c r="D118" s="17" t="s">
        <v>78</v>
      </c>
      <c r="E118" s="15"/>
      <c r="F118" s="16" t="s">
        <v>187</v>
      </c>
      <c r="G118" s="13" t="s">
        <v>19</v>
      </c>
      <c r="H118" s="15">
        <v>6</v>
      </c>
      <c r="I118" s="22">
        <v>0.45</v>
      </c>
    </row>
    <row r="119" spans="1:9" ht="31.2" x14ac:dyDescent="0.3">
      <c r="A119" s="15"/>
      <c r="B119" s="16"/>
      <c r="C119" s="15" t="s">
        <v>17</v>
      </c>
      <c r="D119" s="17" t="s">
        <v>79</v>
      </c>
      <c r="E119" s="15"/>
      <c r="F119" s="16" t="s">
        <v>187</v>
      </c>
      <c r="G119" s="13" t="s">
        <v>19</v>
      </c>
      <c r="H119" s="15">
        <v>6</v>
      </c>
      <c r="I119" s="22">
        <v>0.35</v>
      </c>
    </row>
    <row r="120" spans="1:9" ht="31.2" x14ac:dyDescent="0.3">
      <c r="A120" s="15"/>
      <c r="B120" s="16"/>
      <c r="C120" s="15" t="s">
        <v>36</v>
      </c>
      <c r="D120" s="17" t="s">
        <v>80</v>
      </c>
      <c r="E120" s="15"/>
      <c r="F120" s="16"/>
      <c r="G120" s="15"/>
      <c r="H120" s="15">
        <v>3</v>
      </c>
      <c r="I120" s="22">
        <v>1.2</v>
      </c>
    </row>
    <row r="121" spans="1:9" ht="62.4" x14ac:dyDescent="0.3">
      <c r="A121" s="15"/>
      <c r="B121" s="16"/>
      <c r="C121" s="15"/>
      <c r="D121" s="16"/>
      <c r="E121" s="15">
        <v>0</v>
      </c>
      <c r="F121" s="17" t="s">
        <v>129</v>
      </c>
      <c r="G121" s="15"/>
      <c r="H121" s="15"/>
      <c r="I121" s="22"/>
    </row>
    <row r="122" spans="1:9" ht="31.2" x14ac:dyDescent="0.3">
      <c r="A122" s="15"/>
      <c r="B122" s="16"/>
      <c r="C122" s="15"/>
      <c r="D122" s="16"/>
      <c r="E122" s="15">
        <v>1</v>
      </c>
      <c r="F122" s="17" t="s">
        <v>128</v>
      </c>
      <c r="G122" s="15"/>
      <c r="H122" s="15"/>
      <c r="I122" s="22"/>
    </row>
    <row r="123" spans="1:9" ht="78" x14ac:dyDescent="0.3">
      <c r="A123" s="15"/>
      <c r="B123" s="16"/>
      <c r="C123" s="15"/>
      <c r="D123" s="16"/>
      <c r="E123" s="15">
        <v>2</v>
      </c>
      <c r="F123" s="17" t="s">
        <v>130</v>
      </c>
      <c r="G123" s="15"/>
      <c r="H123" s="15"/>
      <c r="I123" s="22"/>
    </row>
    <row r="124" spans="1:9" x14ac:dyDescent="0.3">
      <c r="A124" s="15"/>
      <c r="B124" s="16"/>
      <c r="C124" s="15"/>
      <c r="D124" s="16"/>
      <c r="E124" s="15">
        <v>3</v>
      </c>
      <c r="F124" s="17" t="s">
        <v>131</v>
      </c>
      <c r="G124" s="15"/>
      <c r="H124" s="15"/>
      <c r="I124" s="22"/>
    </row>
    <row r="125" spans="1:9" x14ac:dyDescent="0.3">
      <c r="A125" s="15"/>
      <c r="B125" s="16"/>
      <c r="C125" s="15" t="s">
        <v>36</v>
      </c>
      <c r="D125" s="17" t="s">
        <v>81</v>
      </c>
      <c r="E125" s="15"/>
      <c r="F125" s="16"/>
      <c r="G125" s="15"/>
      <c r="H125" s="15">
        <v>5</v>
      </c>
      <c r="I125" s="22">
        <v>0.4</v>
      </c>
    </row>
    <row r="126" spans="1:9" ht="62.4" x14ac:dyDescent="0.3">
      <c r="A126" s="15"/>
      <c r="B126" s="16"/>
      <c r="C126" s="15"/>
      <c r="D126" s="16"/>
      <c r="E126" s="15">
        <v>0</v>
      </c>
      <c r="F126" s="17" t="s">
        <v>129</v>
      </c>
      <c r="G126" s="15"/>
      <c r="H126" s="15"/>
      <c r="I126" s="33"/>
    </row>
    <row r="127" spans="1:9" ht="31.2" x14ac:dyDescent="0.3">
      <c r="A127" s="15"/>
      <c r="B127" s="16"/>
      <c r="C127" s="15"/>
      <c r="D127" s="16"/>
      <c r="E127" s="15">
        <v>1</v>
      </c>
      <c r="F127" s="17" t="s">
        <v>128</v>
      </c>
      <c r="G127" s="15"/>
      <c r="H127" s="15"/>
      <c r="I127" s="33"/>
    </row>
    <row r="128" spans="1:9" ht="78" x14ac:dyDescent="0.3">
      <c r="A128" s="15"/>
      <c r="B128" s="16"/>
      <c r="C128" s="15"/>
      <c r="D128" s="16"/>
      <c r="E128" s="15">
        <v>2</v>
      </c>
      <c r="F128" s="17" t="s">
        <v>130</v>
      </c>
      <c r="G128" s="15"/>
      <c r="H128" s="15"/>
      <c r="I128" s="33"/>
    </row>
    <row r="129" spans="1:14" x14ac:dyDescent="0.3">
      <c r="A129" s="15"/>
      <c r="B129" s="16"/>
      <c r="C129" s="15"/>
      <c r="D129" s="16"/>
      <c r="E129" s="15">
        <v>3</v>
      </c>
      <c r="F129" s="17" t="s">
        <v>131</v>
      </c>
      <c r="G129" s="15"/>
      <c r="H129" s="15"/>
      <c r="I129" s="33"/>
    </row>
    <row r="130" spans="1:14" ht="18" x14ac:dyDescent="0.3">
      <c r="A130" s="9" t="s">
        <v>82</v>
      </c>
      <c r="B130" s="61" t="s">
        <v>83</v>
      </c>
      <c r="C130" s="61"/>
      <c r="D130" s="61"/>
      <c r="E130" s="61"/>
      <c r="F130" s="61"/>
      <c r="G130" s="61"/>
      <c r="H130" s="61"/>
      <c r="I130" s="25">
        <f>SUM(I131:I170)</f>
        <v>24</v>
      </c>
    </row>
    <row r="131" spans="1:14" ht="46.8" x14ac:dyDescent="0.3">
      <c r="A131" s="15">
        <v>1</v>
      </c>
      <c r="B131" s="14" t="s">
        <v>237</v>
      </c>
      <c r="C131" s="15"/>
      <c r="D131" s="16"/>
      <c r="E131" s="15"/>
      <c r="F131" s="16"/>
      <c r="G131" s="15"/>
      <c r="H131" s="15"/>
      <c r="I131" s="22"/>
      <c r="K131" s="57" t="s">
        <v>15</v>
      </c>
      <c r="L131" s="53" t="s">
        <v>16</v>
      </c>
      <c r="M131" s="53" t="s">
        <v>10</v>
      </c>
      <c r="N131" s="48"/>
    </row>
    <row r="132" spans="1:14" ht="78" x14ac:dyDescent="0.3">
      <c r="A132" s="15"/>
      <c r="B132" s="17"/>
      <c r="C132" s="15" t="s">
        <v>17</v>
      </c>
      <c r="D132" s="52" t="s">
        <v>236</v>
      </c>
      <c r="E132" s="51"/>
      <c r="F132" s="14" t="s">
        <v>228</v>
      </c>
      <c r="G132" s="13" t="s">
        <v>19</v>
      </c>
      <c r="H132" s="13">
        <v>2</v>
      </c>
      <c r="I132" s="32">
        <v>0.2</v>
      </c>
      <c r="K132" s="48">
        <v>1</v>
      </c>
      <c r="L132" s="56">
        <f>I134</f>
        <v>1</v>
      </c>
      <c r="M132" s="48">
        <v>1</v>
      </c>
      <c r="N132" s="39" t="s">
        <v>238</v>
      </c>
    </row>
    <row r="133" spans="1:14" ht="46.8" x14ac:dyDescent="0.3">
      <c r="A133" s="15"/>
      <c r="B133" s="17"/>
      <c r="C133" s="15" t="s">
        <v>17</v>
      </c>
      <c r="D133" s="52" t="s">
        <v>229</v>
      </c>
      <c r="E133" s="51"/>
      <c r="F133" s="14" t="s">
        <v>230</v>
      </c>
      <c r="G133" s="13" t="s">
        <v>19</v>
      </c>
      <c r="H133" s="13">
        <v>2</v>
      </c>
      <c r="I133" s="32">
        <v>0.2</v>
      </c>
      <c r="K133" s="48">
        <v>1</v>
      </c>
      <c r="L133" s="56">
        <f>I132+I133+I135+I136</f>
        <v>1</v>
      </c>
      <c r="M133" s="48">
        <v>2</v>
      </c>
      <c r="N133" s="39" t="s">
        <v>240</v>
      </c>
    </row>
    <row r="134" spans="1:14" ht="31.2" x14ac:dyDescent="0.3">
      <c r="A134" s="15"/>
      <c r="B134" s="17"/>
      <c r="C134" s="15" t="s">
        <v>17</v>
      </c>
      <c r="D134" s="52" t="s">
        <v>231</v>
      </c>
      <c r="E134" s="51"/>
      <c r="F134" s="14" t="s">
        <v>232</v>
      </c>
      <c r="G134" s="13" t="s">
        <v>19</v>
      </c>
      <c r="H134" s="13">
        <v>1</v>
      </c>
      <c r="I134" s="32">
        <v>1</v>
      </c>
      <c r="K134" s="48">
        <v>2</v>
      </c>
      <c r="L134" s="56">
        <f>I143+I144+I145+I146</f>
        <v>1.9999999999999998</v>
      </c>
      <c r="M134" s="48">
        <v>3</v>
      </c>
      <c r="N134" s="39" t="s">
        <v>239</v>
      </c>
    </row>
    <row r="135" spans="1:14" ht="62.4" x14ac:dyDescent="0.3">
      <c r="A135" s="15"/>
      <c r="B135" s="17"/>
      <c r="C135" s="15" t="s">
        <v>17</v>
      </c>
      <c r="D135" s="52" t="s">
        <v>233</v>
      </c>
      <c r="E135" s="13"/>
      <c r="F135" s="14" t="s">
        <v>234</v>
      </c>
      <c r="G135" s="13" t="s">
        <v>19</v>
      </c>
      <c r="H135" s="13">
        <v>2</v>
      </c>
      <c r="I135" s="32">
        <v>0.34</v>
      </c>
      <c r="K135" s="48">
        <v>7</v>
      </c>
      <c r="L135" s="56">
        <f>I141+I142+I153+I156+I160+I161</f>
        <v>7</v>
      </c>
      <c r="M135" s="48">
        <v>4</v>
      </c>
      <c r="N135" s="39" t="s">
        <v>124</v>
      </c>
    </row>
    <row r="136" spans="1:14" ht="62.4" x14ac:dyDescent="0.3">
      <c r="A136" s="15"/>
      <c r="B136" s="17"/>
      <c r="C136" s="15" t="s">
        <v>17</v>
      </c>
      <c r="D136" s="14" t="s">
        <v>235</v>
      </c>
      <c r="E136" s="13"/>
      <c r="F136" s="14"/>
      <c r="G136" s="13" t="s">
        <v>19</v>
      </c>
      <c r="H136" s="13">
        <v>2</v>
      </c>
      <c r="I136" s="32">
        <v>0.26</v>
      </c>
      <c r="K136" s="48">
        <v>3</v>
      </c>
      <c r="L136" s="56">
        <f>I164+I165+I166</f>
        <v>3</v>
      </c>
      <c r="M136" s="48">
        <v>5</v>
      </c>
      <c r="N136" s="39" t="s">
        <v>125</v>
      </c>
    </row>
    <row r="137" spans="1:14" ht="46.8" x14ac:dyDescent="0.3">
      <c r="A137" s="15">
        <v>2</v>
      </c>
      <c r="B137" s="17" t="s">
        <v>84</v>
      </c>
      <c r="C137" s="15"/>
      <c r="D137" s="14"/>
      <c r="E137" s="13"/>
      <c r="F137" s="14"/>
      <c r="G137" s="13"/>
      <c r="H137" s="13"/>
      <c r="I137" s="32"/>
      <c r="K137" s="48">
        <v>10</v>
      </c>
      <c r="L137" s="56">
        <f>I138+I139+I140+I147+I148+I149+I150+I151+I152+I154+I155+I157+I158+I159+I162+I163</f>
        <v>9.9999999999999982</v>
      </c>
      <c r="M137" s="48">
        <v>6</v>
      </c>
      <c r="N137" s="39" t="s">
        <v>126</v>
      </c>
    </row>
    <row r="138" spans="1:14" ht="31.2" x14ac:dyDescent="0.3">
      <c r="A138" s="15"/>
      <c r="B138" s="16"/>
      <c r="C138" s="15" t="s">
        <v>17</v>
      </c>
      <c r="D138" s="17" t="s">
        <v>85</v>
      </c>
      <c r="E138" s="15"/>
      <c r="F138" s="16"/>
      <c r="G138" s="13" t="s">
        <v>19</v>
      </c>
      <c r="H138" s="15">
        <v>6</v>
      </c>
      <c r="I138" s="22">
        <v>0.69</v>
      </c>
      <c r="K138" s="58">
        <f>SUM(K132:K137)</f>
        <v>24</v>
      </c>
      <c r="L138" s="49">
        <f>SUM(L132:L137)</f>
        <v>24</v>
      </c>
    </row>
    <row r="139" spans="1:14" ht="31.2" x14ac:dyDescent="0.3">
      <c r="A139" s="15"/>
      <c r="B139" s="16"/>
      <c r="C139" s="15" t="s">
        <v>17</v>
      </c>
      <c r="D139" s="17" t="s">
        <v>86</v>
      </c>
      <c r="E139" s="15"/>
      <c r="F139" s="16"/>
      <c r="G139" s="13" t="s">
        <v>19</v>
      </c>
      <c r="H139" s="15">
        <v>6</v>
      </c>
      <c r="I139" s="22">
        <v>0.7</v>
      </c>
    </row>
    <row r="140" spans="1:14" ht="31.2" x14ac:dyDescent="0.3">
      <c r="A140" s="15"/>
      <c r="B140" s="16"/>
      <c r="C140" s="15" t="s">
        <v>17</v>
      </c>
      <c r="D140" s="17" t="s">
        <v>87</v>
      </c>
      <c r="E140" s="15"/>
      <c r="F140" s="16"/>
      <c r="G140" s="13" t="s">
        <v>19</v>
      </c>
      <c r="H140" s="15">
        <v>6</v>
      </c>
      <c r="I140" s="22">
        <v>0.89</v>
      </c>
    </row>
    <row r="141" spans="1:14" x14ac:dyDescent="0.3">
      <c r="A141" s="15"/>
      <c r="B141" s="16"/>
      <c r="C141" s="15" t="s">
        <v>17</v>
      </c>
      <c r="D141" s="17" t="s">
        <v>88</v>
      </c>
      <c r="E141" s="15"/>
      <c r="F141" s="16"/>
      <c r="G141" s="13" t="s">
        <v>19</v>
      </c>
      <c r="H141" s="15">
        <v>4</v>
      </c>
      <c r="I141" s="22">
        <v>0.83</v>
      </c>
    </row>
    <row r="142" spans="1:14" ht="31.2" x14ac:dyDescent="0.3">
      <c r="A142" s="15"/>
      <c r="B142" s="16"/>
      <c r="C142" s="15" t="s">
        <v>17</v>
      </c>
      <c r="D142" s="17" t="s">
        <v>89</v>
      </c>
      <c r="E142" s="15"/>
      <c r="F142" s="16"/>
      <c r="G142" s="13" t="s">
        <v>19</v>
      </c>
      <c r="H142" s="15">
        <v>4</v>
      </c>
      <c r="I142" s="22">
        <v>0.84</v>
      </c>
    </row>
    <row r="143" spans="1:14" ht="31.2" x14ac:dyDescent="0.3">
      <c r="A143" s="15"/>
      <c r="B143" s="16"/>
      <c r="C143" s="15" t="s">
        <v>17</v>
      </c>
      <c r="D143" s="17" t="s">
        <v>90</v>
      </c>
      <c r="E143" s="15"/>
      <c r="F143" s="16"/>
      <c r="G143" s="13" t="s">
        <v>19</v>
      </c>
      <c r="H143" s="15">
        <v>3</v>
      </c>
      <c r="I143" s="22">
        <v>0.61</v>
      </c>
    </row>
    <row r="144" spans="1:14" x14ac:dyDescent="0.3">
      <c r="A144" s="15"/>
      <c r="B144" s="16"/>
      <c r="C144" s="15" t="s">
        <v>17</v>
      </c>
      <c r="D144" s="24" t="s">
        <v>91</v>
      </c>
      <c r="E144" s="15"/>
      <c r="F144" s="16"/>
      <c r="G144" s="13" t="s">
        <v>19</v>
      </c>
      <c r="H144" s="15">
        <v>3</v>
      </c>
      <c r="I144" s="22">
        <v>0.73</v>
      </c>
    </row>
    <row r="145" spans="1:12" ht="14.25" customHeight="1" x14ac:dyDescent="0.3">
      <c r="A145" s="15"/>
      <c r="B145" s="16"/>
      <c r="C145" s="15" t="s">
        <v>17</v>
      </c>
      <c r="D145" s="24" t="s">
        <v>92</v>
      </c>
      <c r="E145" s="15"/>
      <c r="F145" s="16"/>
      <c r="G145" s="13" t="s">
        <v>19</v>
      </c>
      <c r="H145" s="15">
        <v>3</v>
      </c>
      <c r="I145" s="22">
        <v>0.13</v>
      </c>
    </row>
    <row r="146" spans="1:12" ht="31.2" x14ac:dyDescent="0.3">
      <c r="A146" s="15"/>
      <c r="B146" s="16"/>
      <c r="C146" s="15" t="s">
        <v>17</v>
      </c>
      <c r="D146" s="17" t="s">
        <v>93</v>
      </c>
      <c r="E146" s="15"/>
      <c r="F146" s="16"/>
      <c r="G146" s="13" t="s">
        <v>19</v>
      </c>
      <c r="H146" s="15">
        <v>3</v>
      </c>
      <c r="I146" s="22">
        <v>0.53</v>
      </c>
      <c r="L146" s="37"/>
    </row>
    <row r="147" spans="1:12" ht="31.2" x14ac:dyDescent="0.3">
      <c r="A147" s="15"/>
      <c r="B147" s="16"/>
      <c r="C147" s="15" t="s">
        <v>17</v>
      </c>
      <c r="D147" s="24" t="s">
        <v>94</v>
      </c>
      <c r="E147" s="15"/>
      <c r="F147" s="16"/>
      <c r="G147" s="13" t="s">
        <v>19</v>
      </c>
      <c r="H147" s="15">
        <v>6</v>
      </c>
      <c r="I147" s="22">
        <v>0.79</v>
      </c>
    </row>
    <row r="148" spans="1:12" ht="46.8" x14ac:dyDescent="0.3">
      <c r="A148" s="15"/>
      <c r="B148" s="16"/>
      <c r="C148" s="15" t="s">
        <v>17</v>
      </c>
      <c r="D148" s="24" t="s">
        <v>95</v>
      </c>
      <c r="E148" s="15"/>
      <c r="F148" s="16"/>
      <c r="G148" s="13" t="s">
        <v>19</v>
      </c>
      <c r="H148" s="15">
        <v>6</v>
      </c>
      <c r="I148" s="22">
        <v>0.67</v>
      </c>
    </row>
    <row r="149" spans="1:12" ht="31.2" x14ac:dyDescent="0.3">
      <c r="A149" s="15"/>
      <c r="B149" s="16"/>
      <c r="C149" s="15" t="s">
        <v>17</v>
      </c>
      <c r="D149" s="24" t="s">
        <v>96</v>
      </c>
      <c r="E149" s="15"/>
      <c r="F149" s="16"/>
      <c r="G149" s="13" t="s">
        <v>19</v>
      </c>
      <c r="H149" s="15">
        <v>6</v>
      </c>
      <c r="I149" s="22">
        <v>0.37</v>
      </c>
    </row>
    <row r="150" spans="1:12" x14ac:dyDescent="0.3">
      <c r="A150" s="15"/>
      <c r="B150" s="16"/>
      <c r="C150" s="15" t="s">
        <v>17</v>
      </c>
      <c r="D150" s="24" t="s">
        <v>97</v>
      </c>
      <c r="E150" s="15"/>
      <c r="F150" s="16"/>
      <c r="G150" s="13" t="s">
        <v>19</v>
      </c>
      <c r="H150" s="15">
        <v>6</v>
      </c>
      <c r="I150" s="22">
        <v>0.4</v>
      </c>
    </row>
    <row r="151" spans="1:12" ht="46.8" x14ac:dyDescent="0.3">
      <c r="A151" s="15"/>
      <c r="B151" s="16"/>
      <c r="C151" s="15" t="s">
        <v>17</v>
      </c>
      <c r="D151" s="24" t="s">
        <v>98</v>
      </c>
      <c r="E151" s="15"/>
      <c r="F151" s="16"/>
      <c r="G151" s="13" t="s">
        <v>19</v>
      </c>
      <c r="H151" s="15">
        <v>6</v>
      </c>
      <c r="I151" s="22">
        <v>0.59</v>
      </c>
    </row>
    <row r="152" spans="1:12" ht="31.2" x14ac:dyDescent="0.3">
      <c r="A152" s="15"/>
      <c r="B152" s="16"/>
      <c r="C152" s="15" t="s">
        <v>17</v>
      </c>
      <c r="D152" s="24" t="s">
        <v>99</v>
      </c>
      <c r="E152" s="15"/>
      <c r="F152" s="16"/>
      <c r="G152" s="13" t="s">
        <v>19</v>
      </c>
      <c r="H152" s="15">
        <v>6</v>
      </c>
      <c r="I152" s="22">
        <v>0.8</v>
      </c>
    </row>
    <row r="153" spans="1:12" ht="31.2" x14ac:dyDescent="0.3">
      <c r="A153" s="15"/>
      <c r="B153" s="16"/>
      <c r="C153" s="15" t="s">
        <v>17</v>
      </c>
      <c r="D153" s="24" t="s">
        <v>100</v>
      </c>
      <c r="E153" s="15"/>
      <c r="F153" s="16"/>
      <c r="G153" s="13" t="s">
        <v>19</v>
      </c>
      <c r="H153" s="15">
        <v>4</v>
      </c>
      <c r="I153" s="22">
        <v>1.2</v>
      </c>
    </row>
    <row r="154" spans="1:12" ht="31.2" x14ac:dyDescent="0.3">
      <c r="A154" s="15"/>
      <c r="B154" s="16"/>
      <c r="C154" s="15" t="s">
        <v>17</v>
      </c>
      <c r="D154" s="24" t="s">
        <v>101</v>
      </c>
      <c r="E154" s="15"/>
      <c r="F154" s="16"/>
      <c r="G154" s="13" t="s">
        <v>19</v>
      </c>
      <c r="H154" s="15">
        <v>6</v>
      </c>
      <c r="I154" s="22">
        <v>0.1</v>
      </c>
    </row>
    <row r="155" spans="1:12" ht="62.4" x14ac:dyDescent="0.3">
      <c r="A155" s="15"/>
      <c r="B155" s="16"/>
      <c r="C155" s="15" t="s">
        <v>17</v>
      </c>
      <c r="D155" s="24" t="s">
        <v>102</v>
      </c>
      <c r="E155" s="15"/>
      <c r="F155" s="16"/>
      <c r="G155" s="13" t="s">
        <v>19</v>
      </c>
      <c r="H155" s="15">
        <v>6</v>
      </c>
      <c r="I155" s="22">
        <v>0.6</v>
      </c>
    </row>
    <row r="156" spans="1:12" ht="46.8" x14ac:dyDescent="0.3">
      <c r="A156" s="15"/>
      <c r="B156" s="16"/>
      <c r="C156" s="15" t="s">
        <v>17</v>
      </c>
      <c r="D156" s="24" t="s">
        <v>103</v>
      </c>
      <c r="E156" s="15"/>
      <c r="F156" s="16"/>
      <c r="G156" s="13" t="s">
        <v>19</v>
      </c>
      <c r="H156" s="15">
        <v>4</v>
      </c>
      <c r="I156" s="22">
        <v>1.3</v>
      </c>
    </row>
    <row r="157" spans="1:12" ht="31.2" x14ac:dyDescent="0.3">
      <c r="A157" s="15"/>
      <c r="B157" s="16"/>
      <c r="C157" s="15" t="s">
        <v>17</v>
      </c>
      <c r="D157" s="24" t="s">
        <v>104</v>
      </c>
      <c r="E157" s="15"/>
      <c r="F157" s="16"/>
      <c r="G157" s="13" t="s">
        <v>19</v>
      </c>
      <c r="H157" s="15">
        <v>6</v>
      </c>
      <c r="I157" s="22">
        <v>0.93</v>
      </c>
    </row>
    <row r="158" spans="1:12" ht="31.2" x14ac:dyDescent="0.3">
      <c r="A158" s="15"/>
      <c r="B158" s="16"/>
      <c r="C158" s="15" t="s">
        <v>17</v>
      </c>
      <c r="D158" s="24" t="s">
        <v>105</v>
      </c>
      <c r="E158" s="15"/>
      <c r="F158" s="16"/>
      <c r="G158" s="13" t="s">
        <v>19</v>
      </c>
      <c r="H158" s="15">
        <v>6</v>
      </c>
      <c r="I158" s="22">
        <v>0.6</v>
      </c>
    </row>
    <row r="159" spans="1:12" ht="31.2" x14ac:dyDescent="0.3">
      <c r="A159" s="15"/>
      <c r="B159" s="16"/>
      <c r="C159" s="15" t="s">
        <v>17</v>
      </c>
      <c r="D159" s="24" t="s">
        <v>106</v>
      </c>
      <c r="E159" s="15"/>
      <c r="F159" s="16"/>
      <c r="G159" s="13" t="s">
        <v>19</v>
      </c>
      <c r="H159" s="15">
        <v>6</v>
      </c>
      <c r="I159" s="22">
        <v>0.6</v>
      </c>
    </row>
    <row r="160" spans="1:12" ht="31.2" x14ac:dyDescent="0.3">
      <c r="A160" s="15"/>
      <c r="B160" s="16"/>
      <c r="C160" s="15" t="s">
        <v>17</v>
      </c>
      <c r="D160" s="24" t="s">
        <v>107</v>
      </c>
      <c r="E160" s="15"/>
      <c r="F160" s="16"/>
      <c r="G160" s="13" t="s">
        <v>19</v>
      </c>
      <c r="H160" s="15">
        <v>4</v>
      </c>
      <c r="I160" s="22">
        <v>1.6</v>
      </c>
    </row>
    <row r="161" spans="1:14" ht="31.2" x14ac:dyDescent="0.3">
      <c r="A161" s="15"/>
      <c r="B161" s="16"/>
      <c r="C161" s="15" t="s">
        <v>17</v>
      </c>
      <c r="D161" s="24" t="s">
        <v>108</v>
      </c>
      <c r="E161" s="15"/>
      <c r="F161" s="16"/>
      <c r="G161" s="13" t="s">
        <v>19</v>
      </c>
      <c r="H161" s="15">
        <v>4</v>
      </c>
      <c r="I161" s="22">
        <v>1.23</v>
      </c>
    </row>
    <row r="162" spans="1:14" ht="31.2" x14ac:dyDescent="0.3">
      <c r="A162" s="15"/>
      <c r="B162" s="16"/>
      <c r="C162" s="15" t="s">
        <v>17</v>
      </c>
      <c r="D162" s="24" t="s">
        <v>109</v>
      </c>
      <c r="E162" s="15"/>
      <c r="F162" s="16"/>
      <c r="G162" s="13" t="s">
        <v>19</v>
      </c>
      <c r="H162" s="15">
        <v>6</v>
      </c>
      <c r="I162" s="22">
        <v>0.43</v>
      </c>
    </row>
    <row r="163" spans="1:14" ht="46.8" x14ac:dyDescent="0.3">
      <c r="A163" s="15"/>
      <c r="B163" s="16"/>
      <c r="C163" s="15" t="s">
        <v>17</v>
      </c>
      <c r="D163" s="24" t="s">
        <v>110</v>
      </c>
      <c r="E163" s="15"/>
      <c r="F163" s="16"/>
      <c r="G163" s="13" t="s">
        <v>19</v>
      </c>
      <c r="H163" s="15">
        <v>6</v>
      </c>
      <c r="I163" s="22">
        <v>0.84</v>
      </c>
    </row>
    <row r="164" spans="1:14" ht="46.8" x14ac:dyDescent="0.3">
      <c r="A164" s="15"/>
      <c r="B164" s="16"/>
      <c r="C164" s="15" t="s">
        <v>17</v>
      </c>
      <c r="D164" s="24" t="s">
        <v>111</v>
      </c>
      <c r="E164" s="15"/>
      <c r="F164" s="16"/>
      <c r="G164" s="13" t="s">
        <v>19</v>
      </c>
      <c r="H164" s="15">
        <v>5</v>
      </c>
      <c r="I164" s="22">
        <v>1</v>
      </c>
    </row>
    <row r="165" spans="1:14" x14ac:dyDescent="0.3">
      <c r="A165" s="15"/>
      <c r="B165" s="16"/>
      <c r="C165" s="15" t="s">
        <v>17</v>
      </c>
      <c r="D165" s="24" t="s">
        <v>112</v>
      </c>
      <c r="E165" s="15"/>
      <c r="F165" s="16"/>
      <c r="G165" s="15" t="s">
        <v>19</v>
      </c>
      <c r="H165" s="15">
        <v>5</v>
      </c>
      <c r="I165" s="22">
        <v>1</v>
      </c>
    </row>
    <row r="166" spans="1:14" x14ac:dyDescent="0.3">
      <c r="A166" s="15"/>
      <c r="B166" s="16"/>
      <c r="C166" s="15" t="s">
        <v>36</v>
      </c>
      <c r="D166" s="24" t="s">
        <v>81</v>
      </c>
      <c r="E166" s="15"/>
      <c r="F166" s="16"/>
      <c r="G166" s="15"/>
      <c r="H166" s="15">
        <v>5</v>
      </c>
      <c r="I166" s="22">
        <v>1</v>
      </c>
    </row>
    <row r="167" spans="1:14" ht="62.4" x14ac:dyDescent="0.3">
      <c r="A167" s="15"/>
      <c r="B167" s="16"/>
      <c r="C167" s="15"/>
      <c r="D167" s="16"/>
      <c r="E167" s="15">
        <v>0</v>
      </c>
      <c r="F167" s="17" t="s">
        <v>129</v>
      </c>
      <c r="G167" s="15"/>
      <c r="H167" s="15"/>
      <c r="I167" s="33"/>
    </row>
    <row r="168" spans="1:14" ht="31.2" x14ac:dyDescent="0.3">
      <c r="A168" s="15"/>
      <c r="B168" s="16"/>
      <c r="C168" s="15"/>
      <c r="D168" s="16"/>
      <c r="E168" s="15">
        <v>1</v>
      </c>
      <c r="F168" s="17" t="s">
        <v>128</v>
      </c>
      <c r="G168" s="15"/>
      <c r="H168" s="15"/>
      <c r="I168" s="33"/>
    </row>
    <row r="169" spans="1:14" ht="78" x14ac:dyDescent="0.3">
      <c r="A169" s="15"/>
      <c r="B169" s="16"/>
      <c r="C169" s="15"/>
      <c r="D169" s="16"/>
      <c r="E169" s="15">
        <v>2</v>
      </c>
      <c r="F169" s="17" t="s">
        <v>130</v>
      </c>
      <c r="G169" s="15"/>
      <c r="H169" s="15"/>
      <c r="I169" s="33"/>
    </row>
    <row r="170" spans="1:14" x14ac:dyDescent="0.3">
      <c r="A170" s="15"/>
      <c r="B170" s="16"/>
      <c r="C170" s="15"/>
      <c r="D170" s="16"/>
      <c r="E170" s="15">
        <v>3</v>
      </c>
      <c r="F170" s="17" t="s">
        <v>131</v>
      </c>
      <c r="G170" s="15"/>
      <c r="H170" s="15"/>
      <c r="I170" s="33"/>
    </row>
    <row r="171" spans="1:14" ht="18" x14ac:dyDescent="0.3">
      <c r="A171" s="9" t="s">
        <v>113</v>
      </c>
      <c r="B171" s="60" t="s">
        <v>114</v>
      </c>
      <c r="C171" s="60"/>
      <c r="D171" s="60"/>
      <c r="E171" s="60"/>
      <c r="F171" s="60"/>
      <c r="G171" s="60"/>
      <c r="H171" s="60"/>
      <c r="I171" s="10">
        <f>SUM(I172:I205)</f>
        <v>13.000000000000002</v>
      </c>
    </row>
    <row r="172" spans="1:14" ht="46.8" x14ac:dyDescent="0.3">
      <c r="A172" s="15">
        <v>1</v>
      </c>
      <c r="B172" s="14" t="s">
        <v>237</v>
      </c>
      <c r="C172" s="15"/>
      <c r="D172" s="16"/>
      <c r="E172" s="15"/>
      <c r="F172" s="16"/>
      <c r="G172" s="15"/>
      <c r="H172" s="15"/>
      <c r="I172" s="33"/>
      <c r="K172" s="57" t="s">
        <v>15</v>
      </c>
      <c r="L172" s="53" t="s">
        <v>16</v>
      </c>
      <c r="M172" s="53" t="s">
        <v>10</v>
      </c>
      <c r="N172" s="48"/>
    </row>
    <row r="173" spans="1:14" ht="78" x14ac:dyDescent="0.3">
      <c r="A173" s="15"/>
      <c r="B173" s="17"/>
      <c r="C173" s="15" t="s">
        <v>17</v>
      </c>
      <c r="D173" s="52" t="s">
        <v>236</v>
      </c>
      <c r="E173" s="51"/>
      <c r="F173" s="14" t="s">
        <v>228</v>
      </c>
      <c r="G173" s="13" t="s">
        <v>19</v>
      </c>
      <c r="H173" s="13">
        <v>2</v>
      </c>
      <c r="I173" s="32">
        <v>0.3</v>
      </c>
      <c r="K173" s="48">
        <v>1</v>
      </c>
      <c r="L173" s="59">
        <f>I175</f>
        <v>1</v>
      </c>
      <c r="M173" s="48">
        <v>1</v>
      </c>
      <c r="N173" s="39" t="s">
        <v>238</v>
      </c>
    </row>
    <row r="174" spans="1:14" ht="46.8" x14ac:dyDescent="0.3">
      <c r="A174" s="15"/>
      <c r="B174" s="17"/>
      <c r="C174" s="15" t="s">
        <v>17</v>
      </c>
      <c r="D174" s="52" t="s">
        <v>229</v>
      </c>
      <c r="E174" s="51"/>
      <c r="F174" s="14" t="s">
        <v>230</v>
      </c>
      <c r="G174" s="13" t="s">
        <v>19</v>
      </c>
      <c r="H174" s="13">
        <v>2</v>
      </c>
      <c r="I174" s="32">
        <v>0.3</v>
      </c>
      <c r="K174" s="48">
        <v>1</v>
      </c>
      <c r="L174" s="59">
        <f>I173+I174+I176+I177</f>
        <v>1</v>
      </c>
      <c r="M174" s="48">
        <v>2</v>
      </c>
      <c r="N174" s="39" t="s">
        <v>240</v>
      </c>
    </row>
    <row r="175" spans="1:14" ht="31.2" x14ac:dyDescent="0.3">
      <c r="A175" s="15"/>
      <c r="B175" s="17"/>
      <c r="C175" s="15" t="s">
        <v>17</v>
      </c>
      <c r="D175" s="52" t="s">
        <v>231</v>
      </c>
      <c r="E175" s="51"/>
      <c r="F175" s="14" t="s">
        <v>232</v>
      </c>
      <c r="G175" s="13" t="s">
        <v>19</v>
      </c>
      <c r="H175" s="13">
        <v>1</v>
      </c>
      <c r="I175" s="32">
        <v>1</v>
      </c>
      <c r="K175" s="48">
        <v>1</v>
      </c>
      <c r="L175" s="59">
        <f>I194+I195</f>
        <v>1</v>
      </c>
      <c r="M175" s="48">
        <v>3</v>
      </c>
      <c r="N175" s="39" t="s">
        <v>239</v>
      </c>
    </row>
    <row r="176" spans="1:14" ht="62.4" x14ac:dyDescent="0.3">
      <c r="A176" s="15"/>
      <c r="B176" s="17"/>
      <c r="C176" s="15" t="s">
        <v>17</v>
      </c>
      <c r="D176" s="52" t="s">
        <v>233</v>
      </c>
      <c r="E176" s="13"/>
      <c r="F176" s="14" t="s">
        <v>234</v>
      </c>
      <c r="G176" s="13" t="s">
        <v>19</v>
      </c>
      <c r="H176" s="13">
        <v>2</v>
      </c>
      <c r="I176" s="32">
        <v>0.24</v>
      </c>
      <c r="K176" s="48">
        <v>4</v>
      </c>
      <c r="L176" s="59">
        <f>I180+I181+I185+I192+I193+I196</f>
        <v>4</v>
      </c>
      <c r="M176" s="48">
        <v>4</v>
      </c>
      <c r="N176" s="39" t="s">
        <v>124</v>
      </c>
    </row>
    <row r="177" spans="1:14" ht="62.4" x14ac:dyDescent="0.3">
      <c r="A177" s="15"/>
      <c r="B177" s="17"/>
      <c r="C177" s="15" t="s">
        <v>17</v>
      </c>
      <c r="D177" s="14" t="s">
        <v>235</v>
      </c>
      <c r="E177" s="13"/>
      <c r="F177" s="14"/>
      <c r="G177" s="13" t="s">
        <v>19</v>
      </c>
      <c r="H177" s="13">
        <v>2</v>
      </c>
      <c r="I177" s="32">
        <v>0.16</v>
      </c>
      <c r="K177" s="48">
        <v>2</v>
      </c>
      <c r="L177" s="59">
        <f>I183</f>
        <v>2</v>
      </c>
      <c r="M177" s="48">
        <v>5</v>
      </c>
      <c r="N177" s="39" t="s">
        <v>125</v>
      </c>
    </row>
    <row r="178" spans="1:14" ht="31.2" x14ac:dyDescent="0.3">
      <c r="A178" s="15">
        <v>2</v>
      </c>
      <c r="B178" s="17" t="s">
        <v>114</v>
      </c>
      <c r="C178" s="15"/>
      <c r="D178" s="14"/>
      <c r="E178" s="13"/>
      <c r="F178" s="14"/>
      <c r="G178" s="13"/>
      <c r="H178" s="13"/>
      <c r="I178" s="32"/>
      <c r="K178" s="48">
        <v>4</v>
      </c>
      <c r="L178" s="50">
        <f>I179+I182+I184+I186+I187+I188+I189+I190+I191+I201</f>
        <v>4</v>
      </c>
      <c r="M178" s="48">
        <v>6</v>
      </c>
      <c r="N178" s="39" t="s">
        <v>126</v>
      </c>
    </row>
    <row r="179" spans="1:14" ht="31.2" x14ac:dyDescent="0.3">
      <c r="A179" s="15"/>
      <c r="B179" s="16"/>
      <c r="C179" s="15" t="s">
        <v>17</v>
      </c>
      <c r="D179" s="17" t="s">
        <v>142</v>
      </c>
      <c r="E179" s="15"/>
      <c r="F179" s="16" t="s">
        <v>144</v>
      </c>
      <c r="G179" s="13" t="s">
        <v>19</v>
      </c>
      <c r="H179" s="15">
        <v>6</v>
      </c>
      <c r="I179" s="22">
        <v>0.25</v>
      </c>
      <c r="K179" s="38">
        <f>SUM(K173:K178)</f>
        <v>13</v>
      </c>
      <c r="L179" s="49">
        <f>SUM(L173:L178)</f>
        <v>13</v>
      </c>
    </row>
    <row r="180" spans="1:14" x14ac:dyDescent="0.3">
      <c r="A180" s="15"/>
      <c r="B180" s="16"/>
      <c r="C180" s="15" t="s">
        <v>17</v>
      </c>
      <c r="D180" s="17" t="s">
        <v>132</v>
      </c>
      <c r="E180" s="15"/>
      <c r="F180" s="16"/>
      <c r="G180" s="13" t="s">
        <v>19</v>
      </c>
      <c r="H180" s="15">
        <v>4</v>
      </c>
      <c r="I180" s="22">
        <v>0.37</v>
      </c>
    </row>
    <row r="181" spans="1:14" ht="46.8" x14ac:dyDescent="0.3">
      <c r="A181" s="15"/>
      <c r="B181" s="16"/>
      <c r="C181" s="15" t="s">
        <v>17</v>
      </c>
      <c r="D181" s="17" t="s">
        <v>133</v>
      </c>
      <c r="E181" s="15"/>
      <c r="F181" s="16"/>
      <c r="G181" s="13" t="s">
        <v>19</v>
      </c>
      <c r="H181" s="15">
        <v>4</v>
      </c>
      <c r="I181" s="22">
        <v>1.86</v>
      </c>
      <c r="J181" s="5"/>
    </row>
    <row r="182" spans="1:14" ht="46.8" x14ac:dyDescent="0.3">
      <c r="A182" s="15"/>
      <c r="B182" s="16"/>
      <c r="C182" s="15" t="s">
        <v>17</v>
      </c>
      <c r="D182" s="17" t="s">
        <v>134</v>
      </c>
      <c r="E182" s="15"/>
      <c r="F182" s="16"/>
      <c r="G182" s="13" t="s">
        <v>19</v>
      </c>
      <c r="H182" s="15">
        <v>6</v>
      </c>
      <c r="I182" s="22">
        <v>1.19</v>
      </c>
    </row>
    <row r="183" spans="1:14" ht="31.2" x14ac:dyDescent="0.3">
      <c r="A183" s="15"/>
      <c r="B183" s="16"/>
      <c r="C183" s="15" t="s">
        <v>17</v>
      </c>
      <c r="D183" s="17" t="s">
        <v>115</v>
      </c>
      <c r="E183" s="15"/>
      <c r="F183" s="16"/>
      <c r="G183" s="13" t="s">
        <v>19</v>
      </c>
      <c r="H183" s="15">
        <v>5</v>
      </c>
      <c r="I183" s="22">
        <v>2</v>
      </c>
    </row>
    <row r="184" spans="1:14" ht="31.2" x14ac:dyDescent="0.3">
      <c r="A184" s="15"/>
      <c r="B184" s="16"/>
      <c r="C184" s="15" t="s">
        <v>17</v>
      </c>
      <c r="D184" s="24" t="s">
        <v>142</v>
      </c>
      <c r="E184" s="15"/>
      <c r="F184" s="16" t="s">
        <v>143</v>
      </c>
      <c r="G184" s="15" t="s">
        <v>19</v>
      </c>
      <c r="H184" s="15">
        <v>6</v>
      </c>
      <c r="I184" s="22">
        <v>0.25</v>
      </c>
    </row>
    <row r="185" spans="1:14" ht="31.2" x14ac:dyDescent="0.3">
      <c r="A185" s="15"/>
      <c r="B185" s="16"/>
      <c r="C185" s="15" t="s">
        <v>17</v>
      </c>
      <c r="D185" s="17" t="s">
        <v>135</v>
      </c>
      <c r="E185" s="15"/>
      <c r="F185" s="16"/>
      <c r="G185" s="13" t="s">
        <v>19</v>
      </c>
      <c r="H185" s="15">
        <v>4</v>
      </c>
      <c r="I185" s="22">
        <v>1.35</v>
      </c>
    </row>
    <row r="186" spans="1:14" ht="31.2" x14ac:dyDescent="0.3">
      <c r="A186" s="15"/>
      <c r="B186" s="16"/>
      <c r="C186" s="15" t="s">
        <v>17</v>
      </c>
      <c r="D186" s="17" t="s">
        <v>115</v>
      </c>
      <c r="E186" s="15"/>
      <c r="F186" s="20"/>
      <c r="G186" s="27" t="s">
        <v>19</v>
      </c>
      <c r="H186" s="15">
        <v>6</v>
      </c>
      <c r="I186" s="22">
        <v>0.22</v>
      </c>
      <c r="L186" s="37"/>
    </row>
    <row r="187" spans="1:14" ht="31.2" x14ac:dyDescent="0.3">
      <c r="A187" s="15"/>
      <c r="B187" s="16"/>
      <c r="C187" s="15" t="s">
        <v>17</v>
      </c>
      <c r="D187" s="26" t="s">
        <v>116</v>
      </c>
      <c r="E187" s="15"/>
      <c r="F187" s="20"/>
      <c r="G187" s="27" t="s">
        <v>19</v>
      </c>
      <c r="H187" s="15">
        <v>6</v>
      </c>
      <c r="I187" s="22">
        <v>0.32</v>
      </c>
      <c r="L187" s="37"/>
    </row>
    <row r="188" spans="1:14" ht="31.2" x14ac:dyDescent="0.3">
      <c r="A188" s="15"/>
      <c r="B188" s="16"/>
      <c r="C188" s="15" t="s">
        <v>17</v>
      </c>
      <c r="D188" s="26" t="s">
        <v>117</v>
      </c>
      <c r="E188" s="15"/>
      <c r="F188" s="20"/>
      <c r="G188" s="27" t="s">
        <v>19</v>
      </c>
      <c r="H188" s="15">
        <v>6</v>
      </c>
      <c r="I188" s="22">
        <v>0.51</v>
      </c>
      <c r="L188" s="37"/>
    </row>
    <row r="189" spans="1:14" ht="31.2" x14ac:dyDescent="0.3">
      <c r="A189" s="15"/>
      <c r="B189" s="16"/>
      <c r="C189" s="15" t="s">
        <v>17</v>
      </c>
      <c r="D189" s="26" t="s">
        <v>118</v>
      </c>
      <c r="E189" s="15"/>
      <c r="F189" s="20"/>
      <c r="G189" s="27" t="s">
        <v>19</v>
      </c>
      <c r="H189" s="15">
        <v>6</v>
      </c>
      <c r="I189" s="22">
        <v>0.2</v>
      </c>
      <c r="L189" s="37"/>
    </row>
    <row r="190" spans="1:14" x14ac:dyDescent="0.3">
      <c r="A190" s="15"/>
      <c r="B190" s="16"/>
      <c r="C190" s="15" t="s">
        <v>17</v>
      </c>
      <c r="D190" s="26" t="s">
        <v>119</v>
      </c>
      <c r="E190" s="15"/>
      <c r="F190" s="20"/>
      <c r="G190" s="27" t="s">
        <v>19</v>
      </c>
      <c r="H190" s="15">
        <v>6</v>
      </c>
      <c r="I190" s="22">
        <v>0.5</v>
      </c>
      <c r="L190" s="37"/>
    </row>
    <row r="191" spans="1:14" ht="46.8" x14ac:dyDescent="0.3">
      <c r="A191" s="15"/>
      <c r="B191" s="16"/>
      <c r="C191" s="15" t="s">
        <v>17</v>
      </c>
      <c r="D191" s="26" t="s">
        <v>136</v>
      </c>
      <c r="E191" s="15"/>
      <c r="F191" s="20"/>
      <c r="G191" s="27" t="s">
        <v>19</v>
      </c>
      <c r="H191" s="15">
        <v>6</v>
      </c>
      <c r="I191" s="22">
        <v>0.3</v>
      </c>
      <c r="L191" s="37"/>
    </row>
    <row r="192" spans="1:14" ht="46.8" x14ac:dyDescent="0.3">
      <c r="A192" s="15"/>
      <c r="B192" s="16"/>
      <c r="C192" s="15" t="s">
        <v>120</v>
      </c>
      <c r="D192" s="26" t="s">
        <v>137</v>
      </c>
      <c r="E192" s="15"/>
      <c r="F192" s="20"/>
      <c r="G192" s="27" t="s">
        <v>19</v>
      </c>
      <c r="H192" s="15">
        <v>4</v>
      </c>
      <c r="I192" s="22">
        <v>0.14000000000000001</v>
      </c>
      <c r="L192" s="37"/>
    </row>
    <row r="193" spans="1:12" ht="46.8" x14ac:dyDescent="0.3">
      <c r="A193" s="15"/>
      <c r="B193" s="16"/>
      <c r="C193" s="15" t="s">
        <v>17</v>
      </c>
      <c r="D193" s="26" t="s">
        <v>138</v>
      </c>
      <c r="E193" s="15"/>
      <c r="F193" s="20"/>
      <c r="G193" s="27" t="s">
        <v>19</v>
      </c>
      <c r="H193" s="15">
        <v>4</v>
      </c>
      <c r="I193" s="22">
        <v>0.14000000000000001</v>
      </c>
      <c r="L193" s="37"/>
    </row>
    <row r="194" spans="1:12" ht="46.8" x14ac:dyDescent="0.3">
      <c r="A194" s="15"/>
      <c r="B194" s="16"/>
      <c r="C194" s="15" t="s">
        <v>17</v>
      </c>
      <c r="D194" s="26" t="s">
        <v>139</v>
      </c>
      <c r="E194" s="15"/>
      <c r="F194" s="20"/>
      <c r="G194" s="27" t="s">
        <v>19</v>
      </c>
      <c r="H194" s="15">
        <v>3</v>
      </c>
      <c r="I194" s="22">
        <v>0.6</v>
      </c>
      <c r="L194" s="37"/>
    </row>
    <row r="195" spans="1:12" ht="62.4" x14ac:dyDescent="0.3">
      <c r="A195" s="15"/>
      <c r="B195" s="16"/>
      <c r="C195" s="15" t="s">
        <v>17</v>
      </c>
      <c r="D195" s="26" t="s">
        <v>140</v>
      </c>
      <c r="E195" s="15"/>
      <c r="F195" s="20"/>
      <c r="G195" s="27" t="s">
        <v>19</v>
      </c>
      <c r="H195" s="15">
        <v>3</v>
      </c>
      <c r="I195" s="22">
        <v>0.4</v>
      </c>
      <c r="L195" s="37"/>
    </row>
    <row r="196" spans="1:12" ht="31.2" x14ac:dyDescent="0.3">
      <c r="A196" s="15"/>
      <c r="B196" s="16"/>
      <c r="C196" s="15" t="s">
        <v>36</v>
      </c>
      <c r="D196" s="17" t="s">
        <v>121</v>
      </c>
      <c r="E196" s="15"/>
      <c r="F196" s="16"/>
      <c r="G196" s="15"/>
      <c r="H196" s="15">
        <v>4</v>
      </c>
      <c r="I196" s="22">
        <v>0.14000000000000001</v>
      </c>
    </row>
    <row r="197" spans="1:12" ht="62.4" x14ac:dyDescent="0.3">
      <c r="A197" s="15"/>
      <c r="B197" s="16"/>
      <c r="C197" s="15"/>
      <c r="D197" s="16"/>
      <c r="E197" s="15">
        <v>0</v>
      </c>
      <c r="F197" s="17" t="s">
        <v>129</v>
      </c>
      <c r="G197" s="15"/>
      <c r="H197" s="15"/>
      <c r="I197" s="22"/>
    </row>
    <row r="198" spans="1:12" ht="31.2" x14ac:dyDescent="0.3">
      <c r="A198" s="15"/>
      <c r="B198" s="16"/>
      <c r="C198" s="15"/>
      <c r="D198" s="16"/>
      <c r="E198" s="15">
        <v>1</v>
      </c>
      <c r="F198" s="17" t="s">
        <v>128</v>
      </c>
      <c r="G198" s="15"/>
      <c r="H198" s="15"/>
      <c r="I198" s="22"/>
    </row>
    <row r="199" spans="1:12" ht="78" x14ac:dyDescent="0.3">
      <c r="A199" s="15"/>
      <c r="B199" s="16"/>
      <c r="C199" s="15"/>
      <c r="D199" s="16"/>
      <c r="E199" s="15">
        <v>2</v>
      </c>
      <c r="F199" s="17" t="s">
        <v>130</v>
      </c>
      <c r="G199" s="15"/>
      <c r="H199" s="15"/>
      <c r="I199" s="33"/>
    </row>
    <row r="200" spans="1:12" x14ac:dyDescent="0.3">
      <c r="A200" s="15"/>
      <c r="B200" s="16"/>
      <c r="C200" s="15"/>
      <c r="D200" s="16"/>
      <c r="E200" s="15">
        <v>3</v>
      </c>
      <c r="F200" s="17" t="s">
        <v>131</v>
      </c>
      <c r="G200" s="15"/>
      <c r="H200" s="15"/>
      <c r="I200" s="33"/>
    </row>
    <row r="201" spans="1:12" ht="31.2" x14ac:dyDescent="0.3">
      <c r="A201" s="15"/>
      <c r="B201" s="16"/>
      <c r="C201" s="15" t="s">
        <v>36</v>
      </c>
      <c r="D201" s="17" t="s">
        <v>141</v>
      </c>
      <c r="E201" s="15"/>
      <c r="F201" s="16"/>
      <c r="G201" s="15"/>
      <c r="H201" s="15">
        <v>6</v>
      </c>
      <c r="I201" s="22">
        <v>0.26</v>
      </c>
    </row>
    <row r="202" spans="1:12" ht="62.4" x14ac:dyDescent="0.3">
      <c r="A202" s="15"/>
      <c r="B202" s="16"/>
      <c r="C202" s="15"/>
      <c r="D202" s="16"/>
      <c r="E202" s="15">
        <v>0</v>
      </c>
      <c r="F202" s="17" t="s">
        <v>129</v>
      </c>
      <c r="G202" s="15"/>
      <c r="H202" s="15"/>
      <c r="I202" s="33"/>
    </row>
    <row r="203" spans="1:12" ht="31.2" x14ac:dyDescent="0.3">
      <c r="A203" s="15"/>
      <c r="B203" s="16"/>
      <c r="C203" s="15"/>
      <c r="D203" s="16"/>
      <c r="E203" s="15">
        <v>1</v>
      </c>
      <c r="F203" s="17" t="s">
        <v>128</v>
      </c>
      <c r="G203" s="15"/>
      <c r="H203" s="15"/>
      <c r="I203" s="33"/>
    </row>
    <row r="204" spans="1:12" ht="78" x14ac:dyDescent="0.3">
      <c r="A204" s="15"/>
      <c r="B204" s="16"/>
      <c r="C204" s="15"/>
      <c r="D204" s="16"/>
      <c r="E204" s="15">
        <v>2</v>
      </c>
      <c r="F204" s="17" t="s">
        <v>130</v>
      </c>
      <c r="G204" s="15"/>
      <c r="H204" s="15"/>
      <c r="I204" s="33"/>
    </row>
    <row r="205" spans="1:12" x14ac:dyDescent="0.3">
      <c r="A205" s="15"/>
      <c r="B205" s="16"/>
      <c r="C205" s="15"/>
      <c r="D205" s="16"/>
      <c r="E205" s="15">
        <v>3</v>
      </c>
      <c r="F205" s="17" t="s">
        <v>131</v>
      </c>
      <c r="G205" s="15"/>
      <c r="H205" s="15"/>
      <c r="I205" s="33"/>
    </row>
    <row r="206" spans="1:12" x14ac:dyDescent="0.3">
      <c r="G206" s="28" t="s">
        <v>122</v>
      </c>
      <c r="H206" s="28"/>
      <c r="I206" s="29">
        <f>I171+I130+I55+I6</f>
        <v>100</v>
      </c>
    </row>
  </sheetData>
  <mergeCells count="4">
    <mergeCell ref="B6:H6"/>
    <mergeCell ref="B55:H55"/>
    <mergeCell ref="B130:H130"/>
    <mergeCell ref="B171:H171"/>
  </mergeCells>
  <printOptions horizontalCentered="1"/>
  <pageMargins left="0.23622047244094491" right="0.23622047244094491" top="0" bottom="0" header="0.31496062992125984" footer="0.31496062992125984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zoomScaleNormal="100" workbookViewId="0">
      <selection sqref="A1:B1"/>
    </sheetView>
  </sheetViews>
  <sheetFormatPr defaultColWidth="11" defaultRowHeight="15.6" x14ac:dyDescent="0.3"/>
  <cols>
    <col min="1" max="1" width="11" style="40"/>
    <col min="2" max="2" width="56.8984375" style="40" customWidth="1"/>
  </cols>
  <sheetData>
    <row r="1" spans="1:5" ht="30" customHeight="1" x14ac:dyDescent="0.3">
      <c r="A1" s="62" t="s">
        <v>123</v>
      </c>
      <c r="B1" s="62"/>
      <c r="C1" s="30"/>
      <c r="D1" s="30"/>
      <c r="E1" s="30"/>
    </row>
    <row r="2" spans="1:5" ht="18" customHeight="1" x14ac:dyDescent="0.3">
      <c r="A2" s="38">
        <v>1</v>
      </c>
      <c r="B2" s="39" t="s">
        <v>238</v>
      </c>
      <c r="C2" s="30"/>
      <c r="D2" s="30"/>
      <c r="E2" s="30"/>
    </row>
    <row r="3" spans="1:5" ht="18" customHeight="1" x14ac:dyDescent="0.3">
      <c r="A3" s="38">
        <v>2</v>
      </c>
      <c r="B3" s="39" t="s">
        <v>240</v>
      </c>
      <c r="C3" s="30"/>
      <c r="D3" s="30"/>
      <c r="E3" s="30"/>
    </row>
    <row r="4" spans="1:5" ht="31.2" x14ac:dyDescent="0.3">
      <c r="A4" s="38">
        <v>3</v>
      </c>
      <c r="B4" s="39" t="s">
        <v>239</v>
      </c>
      <c r="C4" s="30"/>
      <c r="D4" s="30"/>
      <c r="E4" s="30"/>
    </row>
    <row r="5" spans="1:5" ht="30" customHeight="1" x14ac:dyDescent="0.3">
      <c r="A5" s="38">
        <v>4</v>
      </c>
      <c r="B5" s="39" t="s">
        <v>124</v>
      </c>
      <c r="C5" s="30"/>
      <c r="D5" s="30"/>
      <c r="E5" s="30"/>
    </row>
    <row r="6" spans="1:5" ht="18" customHeight="1" x14ac:dyDescent="0.3">
      <c r="A6" s="38">
        <v>5</v>
      </c>
      <c r="B6" s="39" t="s">
        <v>125</v>
      </c>
      <c r="C6" s="30"/>
      <c r="D6" s="30"/>
      <c r="E6" s="30"/>
    </row>
    <row r="7" spans="1:5" ht="18" customHeight="1" x14ac:dyDescent="0.3">
      <c r="A7" s="38">
        <v>6</v>
      </c>
      <c r="B7" s="39" t="s">
        <v>126</v>
      </c>
      <c r="C7" s="30"/>
      <c r="D7" s="30"/>
      <c r="E7" s="30"/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Критерии оенки</dc:subject>
  <dc:creator>Никулин Антон Сергеевич</dc:creator>
  <cp:keywords/>
  <dc:description/>
  <cp:lastModifiedBy>Вячеслав К</cp:lastModifiedBy>
  <cp:revision>6</cp:revision>
  <cp:lastPrinted>2025-04-02T02:28:40Z</cp:lastPrinted>
  <dcterms:created xsi:type="dcterms:W3CDTF">2022-11-09T22:53:43Z</dcterms:created>
  <dcterms:modified xsi:type="dcterms:W3CDTF">2026-01-13T02:31:02Z</dcterms:modified>
  <cp:category/>
  <dc:language>ru-RU</dc:language>
</cp:coreProperties>
</file>